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y Caldas\Desktop\"/>
    </mc:Choice>
  </mc:AlternateContent>
  <xr:revisionPtr revIDLastSave="0" documentId="8_{AA906361-6453-470E-BFFE-5267BE323656}" xr6:coauthVersionLast="34" xr6:coauthVersionMax="34" xr10:uidLastSave="{00000000-0000-0000-0000-000000000000}"/>
  <bookViews>
    <workbookView xWindow="240" yWindow="-120" windowWidth="14220" windowHeight="9855" tabRatio="833" firstSheet="1" activeTab="6" xr2:uid="{00000000-000D-0000-FFFF-FFFF00000000}"/>
  </bookViews>
  <sheets>
    <sheet name="Sample Upload - Derivatives" sheetId="9" r:id="rId1"/>
    <sheet name="Fields" sheetId="10" r:id="rId2"/>
    <sheet name="Sample Upload - FX" sheetId="4" r:id="rId3"/>
    <sheet name="Sample Upload - Futures" sheetId="5" r:id="rId4"/>
    <sheet name="Sample Upload - Equity" sheetId="6" r:id="rId5"/>
    <sheet name="Sample Upload - Repo" sheetId="7" r:id="rId6"/>
    <sheet name="Others" sheetId="8" r:id="rId7"/>
  </sheets>
  <definedNames>
    <definedName name="_xlnm._FilterDatabase" localSheetId="1" hidden="1">Fields!$A$1:$E$68</definedName>
  </definedNames>
  <calcPr calcId="162913"/>
</workbook>
</file>

<file path=xl/calcChain.xml><?xml version="1.0" encoding="utf-8"?>
<calcChain xmlns="http://schemas.openxmlformats.org/spreadsheetml/2006/main">
  <c r="H3" i="9" l="1"/>
  <c r="D4" i="7" l="1"/>
  <c r="E4" i="7" s="1"/>
  <c r="D5" i="6"/>
  <c r="E5" i="6" s="1"/>
  <c r="D4" i="6"/>
  <c r="E4" i="6" s="1"/>
  <c r="G4" i="7"/>
  <c r="F4" i="7"/>
  <c r="B2" i="8"/>
  <c r="C2" i="8"/>
  <c r="D2" i="8"/>
  <c r="G2" i="8"/>
  <c r="B3" i="8"/>
  <c r="C3" i="8"/>
  <c r="D3" i="8"/>
  <c r="G3" i="8"/>
  <c r="B4" i="8"/>
  <c r="C4" i="8"/>
  <c r="D4" i="8"/>
  <c r="G4" i="8"/>
  <c r="B5" i="8"/>
  <c r="C5" i="8"/>
  <c r="D5" i="8"/>
  <c r="G5" i="8"/>
  <c r="B6" i="8"/>
  <c r="C6" i="8"/>
  <c r="D6" i="8"/>
  <c r="G6" i="8"/>
  <c r="J6" i="5"/>
  <c r="G6" i="5"/>
  <c r="F6" i="5"/>
  <c r="D6" i="5"/>
  <c r="E6" i="5" s="1"/>
  <c r="J5" i="5"/>
  <c r="G5" i="5"/>
  <c r="F5" i="5"/>
  <c r="D5" i="5"/>
  <c r="E5" i="5" s="1"/>
  <c r="J4" i="5"/>
  <c r="G4" i="5"/>
  <c r="F4" i="5"/>
  <c r="D4" i="5"/>
  <c r="E4" i="5" s="1"/>
  <c r="G6" i="4"/>
  <c r="G5" i="4"/>
  <c r="G4" i="4"/>
  <c r="F6" i="4"/>
  <c r="F5" i="4"/>
  <c r="F4" i="4"/>
  <c r="J6" i="4"/>
  <c r="J5" i="4"/>
  <c r="D6" i="4"/>
  <c r="E6" i="4" s="1"/>
  <c r="D5" i="4"/>
  <c r="E5" i="4" s="1"/>
  <c r="J4" i="4"/>
  <c r="D4" i="4"/>
  <c r="E4" i="4" s="1"/>
</calcChain>
</file>

<file path=xl/sharedStrings.xml><?xml version="1.0" encoding="utf-8"?>
<sst xmlns="http://schemas.openxmlformats.org/spreadsheetml/2006/main" count="428" uniqueCount="232">
  <si>
    <t>Price</t>
  </si>
  <si>
    <t>Settle Date</t>
  </si>
  <si>
    <t>Currency</t>
  </si>
  <si>
    <t>Trade Date</t>
  </si>
  <si>
    <t>Yellow Key</t>
  </si>
  <si>
    <t>USD</t>
  </si>
  <si>
    <t>Quantity</t>
  </si>
  <si>
    <t>Acting As</t>
  </si>
  <si>
    <t>Sell-side</t>
  </si>
  <si>
    <t>USD/BRL</t>
  </si>
  <si>
    <t>BRL</t>
  </si>
  <si>
    <t>Receiver's ID</t>
  </si>
  <si>
    <t>Sender's ID</t>
  </si>
  <si>
    <t>Security</t>
  </si>
  <si>
    <t>Direction</t>
  </si>
  <si>
    <t>Gbp/usd</t>
  </si>
  <si>
    <t>CURNCY</t>
  </si>
  <si>
    <t>Gbp/usd 10/20/08</t>
  </si>
  <si>
    <t>Futures</t>
  </si>
  <si>
    <t>RXZ8</t>
  </si>
  <si>
    <t>RXZ9</t>
  </si>
  <si>
    <t>RXZ10</t>
  </si>
  <si>
    <t>EUR</t>
  </si>
  <si>
    <t>GBP</t>
  </si>
  <si>
    <t>CMDTY</t>
  </si>
  <si>
    <t>Exchange Code</t>
  </si>
  <si>
    <t>SEDOL</t>
  </si>
  <si>
    <t>Position</t>
  </si>
  <si>
    <t>Exchange Fee</t>
  </si>
  <si>
    <t>Commission</t>
  </si>
  <si>
    <t>Commission CCY</t>
  </si>
  <si>
    <t>Stamp Duty</t>
  </si>
  <si>
    <t>Transfer Fee</t>
  </si>
  <si>
    <t>Transaction Levy</t>
  </si>
  <si>
    <t>Buy-side</t>
  </si>
  <si>
    <t>S</t>
  </si>
  <si>
    <t>IBM</t>
  </si>
  <si>
    <t>US</t>
  </si>
  <si>
    <t>equity</t>
  </si>
  <si>
    <t>SHORT</t>
  </si>
  <si>
    <t>CLP</t>
  </si>
  <si>
    <t>B</t>
  </si>
  <si>
    <t>COVER</t>
  </si>
  <si>
    <t>Equity</t>
  </si>
  <si>
    <t>GCREPO</t>
  </si>
  <si>
    <t>TEST1</t>
  </si>
  <si>
    <t>M-MKT</t>
  </si>
  <si>
    <t>45920DMC4</t>
  </si>
  <si>
    <t>GOVT</t>
  </si>
  <si>
    <t>912828HH6</t>
  </si>
  <si>
    <t>MUNI</t>
  </si>
  <si>
    <t>64970HAR5</t>
  </si>
  <si>
    <t>CORP</t>
  </si>
  <si>
    <t>459200CP4</t>
  </si>
  <si>
    <t>MTGE</t>
  </si>
  <si>
    <t>31413D6H5</t>
  </si>
  <si>
    <t>Legal Entity</t>
  </si>
  <si>
    <t>Repo Rate</t>
  </si>
  <si>
    <t>Repo</t>
  </si>
  <si>
    <t>Corporate Investment Grade</t>
  </si>
  <si>
    <t>09/27/2011</t>
  </si>
  <si>
    <t>Term. Date</t>
  </si>
  <si>
    <t>DVP General Collateral</t>
  </si>
  <si>
    <t>Derivative Type</t>
  </si>
  <si>
    <t>Deriv Sub Type</t>
  </si>
  <si>
    <t>Trade Type</t>
  </si>
  <si>
    <t>Acting as</t>
  </si>
  <si>
    <t>Effective Date</t>
  </si>
  <si>
    <t>Maturity Date</t>
  </si>
  <si>
    <t>Notional</t>
  </si>
  <si>
    <t>CCY</t>
  </si>
  <si>
    <t>Spread</t>
  </si>
  <si>
    <t>Original Effective Date</t>
  </si>
  <si>
    <t>Original Counterparty</t>
  </si>
  <si>
    <t>Central CounterParty</t>
  </si>
  <si>
    <t>DCM</t>
  </si>
  <si>
    <t>CCP Dealer Code</t>
  </si>
  <si>
    <t>CCP Contract ID</t>
  </si>
  <si>
    <t>OrderId</t>
  </si>
  <si>
    <t>Notes</t>
  </si>
  <si>
    <t>ISIN</t>
  </si>
  <si>
    <t>RED Pair</t>
  </si>
  <si>
    <t>Calc Type</t>
  </si>
  <si>
    <t>Upfront</t>
  </si>
  <si>
    <t>Pay Freq</t>
  </si>
  <si>
    <t>First Acc Start</t>
  </si>
  <si>
    <t>Coupon</t>
  </si>
  <si>
    <t>Restructuring</t>
  </si>
  <si>
    <t>Seniority</t>
  </si>
  <si>
    <t>Contract Type</t>
  </si>
  <si>
    <t>Model</t>
  </si>
  <si>
    <t>Ticker</t>
  </si>
  <si>
    <t>Principal</t>
  </si>
  <si>
    <t xml:space="preserve">Accrued </t>
  </si>
  <si>
    <t>Cash Amount</t>
  </si>
  <si>
    <t>Recovery Rate</t>
  </si>
  <si>
    <t>Collateral</t>
  </si>
  <si>
    <t>Fixed Payer</t>
  </si>
  <si>
    <t>Fee</t>
  </si>
  <si>
    <t>Fee CCY</t>
  </si>
  <si>
    <t>Fee Payer</t>
  </si>
  <si>
    <t>Fee Payment Date</t>
  </si>
  <si>
    <t>Fixed Rate(%)</t>
  </si>
  <si>
    <t>Index</t>
  </si>
  <si>
    <t>Fixed Freq</t>
  </si>
  <si>
    <t>Float Freq</t>
  </si>
  <si>
    <t>Fixed Day Count</t>
  </si>
  <si>
    <t>Float Day Count</t>
  </si>
  <si>
    <t>Fixed Calendar</t>
  </si>
  <si>
    <t>Float Calendar</t>
  </si>
  <si>
    <t>Fixed Business Convention</t>
  </si>
  <si>
    <t>Float Business Convention</t>
  </si>
  <si>
    <t>Stub Type</t>
  </si>
  <si>
    <t>Interpolated</t>
  </si>
  <si>
    <t>Fixing Offset</t>
  </si>
  <si>
    <t>Fixed Principal</t>
  </si>
  <si>
    <t>Fixed CCY</t>
  </si>
  <si>
    <t>Float Principal</t>
  </si>
  <si>
    <t>Float CCY</t>
  </si>
  <si>
    <t>FX Rate</t>
  </si>
  <si>
    <t>Exchange</t>
  </si>
  <si>
    <t>Option Type</t>
  </si>
  <si>
    <t>Option Expiration Date</t>
  </si>
  <si>
    <t>Option Settlement</t>
  </si>
  <si>
    <t>Option Notification Offset</t>
  </si>
  <si>
    <t>CDS</t>
  </si>
  <si>
    <t>New</t>
  </si>
  <si>
    <t>PRICE</t>
  </si>
  <si>
    <t>Quarterly</t>
  </si>
  <si>
    <t>I</t>
  </si>
  <si>
    <t>Single Name</t>
  </si>
  <si>
    <t>SNR</t>
  </si>
  <si>
    <t>IRS</t>
  </si>
  <si>
    <t>Client</t>
  </si>
  <si>
    <t>modified_following</t>
  </si>
  <si>
    <t>Column Name</t>
  </si>
  <si>
    <t>Expected Values</t>
  </si>
  <si>
    <t>Additional information</t>
  </si>
  <si>
    <t>Optional</t>
  </si>
  <si>
    <t>Common fields</t>
  </si>
  <si>
    <t>CDS/IRS</t>
  </si>
  <si>
    <t>Single Name/Index Swap/Vanilla/Pay_fixed_option/Receive_fixed_option/</t>
  </si>
  <si>
    <t>New/Assign/Unwind</t>
  </si>
  <si>
    <t>Bloomberg Login ID</t>
  </si>
  <si>
    <t>Sell-side/Buy-side</t>
  </si>
  <si>
    <t>B/S</t>
  </si>
  <si>
    <t xml:space="preserve">CDS:In terms of protection/IRS: required for swaption only </t>
  </si>
  <si>
    <t>mm/dd/yyyy</t>
  </si>
  <si>
    <t>full notional amount (ie. 10,000,000)</t>
  </si>
  <si>
    <t>USD/EUR/…</t>
  </si>
  <si>
    <t>Spread (in bps)</t>
  </si>
  <si>
    <t>REQUIRED market spread for CDS</t>
  </si>
  <si>
    <t>CDS: needed if spread is calc type/IRS: optional</t>
  </si>
  <si>
    <t>Unwind/Novation Fields</t>
  </si>
  <si>
    <t>Broker Code of the original Executing Broker</t>
  </si>
  <si>
    <t>Clearing Fields</t>
  </si>
  <si>
    <t>CME/ICE/IDCG/LCH</t>
  </si>
  <si>
    <t>Buy-side DCM if buy-side is uploading</t>
  </si>
  <si>
    <t>This would be established once the DCM creates an account at the Clearinghouse</t>
  </si>
  <si>
    <t>eg TEST1</t>
  </si>
  <si>
    <t>Client's internal OMS trade identifier</t>
  </si>
  <si>
    <t>optional</t>
  </si>
  <si>
    <t>Free form text field</t>
  </si>
  <si>
    <t>CDS Fields</t>
  </si>
  <si>
    <t>ISIN related to the underlying</t>
  </si>
  <si>
    <t>RED Pair related to the underlying</t>
  </si>
  <si>
    <t>Spread/price</t>
  </si>
  <si>
    <t>S: calculate Spread or P: calculate Price</t>
  </si>
  <si>
    <t>Upfront points</t>
  </si>
  <si>
    <t>used for calculate price</t>
  </si>
  <si>
    <t>Annual/Semi-annual/Quarterly/Monthly</t>
  </si>
  <si>
    <t>VCON can derive this value so it is optional</t>
  </si>
  <si>
    <t>100 or 500 if SNAC/spread from the intial trade (bps)</t>
  </si>
  <si>
    <t>spread from the intial trade (bps)</t>
  </si>
  <si>
    <t>NR/NMR/MR/MHO/FR/DFLT</t>
  </si>
  <si>
    <t>SNR/SUB/OTR/N.A.</t>
  </si>
  <si>
    <t>SNAC/CONVEN/STEC/SSEI/SWES/STEM/SANZ/SJAC/STAC</t>
  </si>
  <si>
    <t>applicable to single name CDS</t>
  </si>
  <si>
    <r>
      <t xml:space="preserve">I/B/V </t>
    </r>
    <r>
      <rPr>
        <b/>
        <sz val="10"/>
        <color theme="1"/>
        <rFont val="Calibri"/>
        <family val="2"/>
        <scheme val="minor"/>
      </rPr>
      <t>(defaults to I</t>
    </r>
    <r>
      <rPr>
        <sz val="10"/>
        <color theme="1"/>
        <rFont val="Calibri"/>
        <family val="2"/>
        <scheme val="minor"/>
      </rPr>
      <t>)</t>
    </r>
  </si>
  <si>
    <t>I = ISDA Standard Upf Settlement, B = Bloomberg Fair Value, V = ISDA Fair Value</t>
  </si>
  <si>
    <t>Ref Ob's Ticker</t>
  </si>
  <si>
    <t>Calculated princpal</t>
  </si>
  <si>
    <t>Calculated accrual</t>
  </si>
  <si>
    <t>Net of the two</t>
  </si>
  <si>
    <t>Net of the principal and accrued</t>
  </si>
  <si>
    <t>decimal value</t>
  </si>
  <si>
    <t>if SNAC, defaults to 0.40, if Conventional, value needs to be populated</t>
  </si>
  <si>
    <t>% amount</t>
  </si>
  <si>
    <t>IRS Fields</t>
  </si>
  <si>
    <t>Fixed Rate</t>
  </si>
  <si>
    <t>e.g.: 0.05</t>
  </si>
  <si>
    <t>US0003M/US0006M/…</t>
  </si>
  <si>
    <t>Annual/Semi_annual/Quarterly/Monthly</t>
  </si>
  <si>
    <t>30/360, 30/ACT, 30/365, ACT/ACT, ACT/360 …</t>
  </si>
  <si>
    <t>US/EN, US/JN, …</t>
  </si>
  <si>
    <t>No_Adjustment/Following/Modified_Following/Preceding</t>
  </si>
  <si>
    <t xml:space="preserve">Stub </t>
  </si>
  <si>
    <t>None/Short_Front/Long_Front/Short_End/Long_End</t>
  </si>
  <si>
    <t>Y/N</t>
  </si>
  <si>
    <t>Roll Days</t>
  </si>
  <si>
    <t>Cross Currency Swap</t>
  </si>
  <si>
    <t>Both/None/Start/End</t>
  </si>
  <si>
    <t>Swaption</t>
  </si>
  <si>
    <t>American/European</t>
  </si>
  <si>
    <t>option expiration date</t>
  </si>
  <si>
    <t>Cash/Physical</t>
  </si>
  <si>
    <t>(This is for General Collateral REPO only, NOT Tri-Party nor Specials)</t>
  </si>
  <si>
    <t>Fixed Final Payment</t>
  </si>
  <si>
    <t>USI</t>
  </si>
  <si>
    <t>dvivas</t>
  </si>
  <si>
    <t>pleithes2</t>
  </si>
  <si>
    <t>preconfirm</t>
  </si>
  <si>
    <t>Contractual Definition</t>
  </si>
  <si>
    <t>ISDA2014Credit</t>
  </si>
  <si>
    <t>TestLeithes</t>
  </si>
  <si>
    <t>CR14</t>
  </si>
  <si>
    <t>eur</t>
  </si>
  <si>
    <t>4G5656AG9</t>
  </si>
  <si>
    <t>GR0128010676</t>
  </si>
  <si>
    <t>SWES</t>
  </si>
  <si>
    <t>GREECE</t>
  </si>
  <si>
    <t>EUR006M</t>
  </si>
  <si>
    <t>ACT/360</t>
  </si>
  <si>
    <t>Semi_annual</t>
  </si>
  <si>
    <t>PHYSICAL</t>
  </si>
  <si>
    <t>TE</t>
  </si>
  <si>
    <t>Pay_fixed_option</t>
  </si>
  <si>
    <t>Fixed Comp Freq</t>
  </si>
  <si>
    <t>Roll</t>
  </si>
  <si>
    <t>Accrued</t>
  </si>
  <si>
    <t>criverazube2</t>
  </si>
  <si>
    <t>snagato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</si>
</sst>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0.000000"/>
    <numFmt numFmtId="166" formatCode="m/d/yyyy;@"/>
    <numFmt numFmtId="167" formatCode="mm/dd/yyyy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9" fillId="0" borderId="0"/>
    <xf numFmtId="0" fontId="2" fillId="0" borderId="0"/>
    <xf numFmtId="0" fontId="1" fillId="0" borderId="0"/>
    <xf numFmtId="0" fontId="17" fillId="0" borderId="0"/>
    <xf numFmtId="0" fontId="1" fillId="0" borderId="0"/>
    <xf numFmtId="43" fontId="17" fillId="0" borderId="0" applyFont="0" applyFill="0" applyBorder="0" applyAlignment="0" applyProtection="0"/>
  </cellStyleXfs>
  <cellXfs count="104">
    <xf numFmtId="0" fontId="0" fillId="0" borderId="0" xfId="0"/>
    <xf numFmtId="0" fontId="10" fillId="0" borderId="0" xfId="1" applyFont="1" applyBorder="1" applyAlignment="1">
      <alignment horizontal="center"/>
    </xf>
    <xf numFmtId="0" fontId="11" fillId="0" borderId="0" xfId="1" applyFont="1"/>
    <xf numFmtId="14" fontId="11" fillId="0" borderId="0" xfId="1" applyNumberFormat="1" applyFont="1"/>
    <xf numFmtId="0" fontId="11" fillId="0" borderId="0" xfId="1" applyFont="1" applyAlignment="1">
      <alignment horizontal="center"/>
    </xf>
    <xf numFmtId="1" fontId="11" fillId="0" borderId="0" xfId="1" applyNumberFormat="1" applyFont="1"/>
    <xf numFmtId="0" fontId="11" fillId="0" borderId="0" xfId="1" applyFont="1" applyAlignment="1"/>
    <xf numFmtId="0" fontId="11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Border="1"/>
    <xf numFmtId="0" fontId="16" fillId="0" borderId="0" xfId="0" applyFont="1"/>
    <xf numFmtId="0" fontId="2" fillId="0" borderId="0" xfId="0" applyFont="1"/>
    <xf numFmtId="0" fontId="15" fillId="0" borderId="0" xfId="1" applyFont="1" applyBorder="1"/>
    <xf numFmtId="0" fontId="3" fillId="0" borderId="0" xfId="1" applyFont="1" applyBorder="1"/>
    <xf numFmtId="14" fontId="3" fillId="0" borderId="0" xfId="1" applyNumberFormat="1" applyFont="1" applyBorder="1"/>
    <xf numFmtId="0" fontId="3" fillId="0" borderId="0" xfId="1" applyFont="1" applyBorder="1" applyAlignment="1">
      <alignment horizontal="center"/>
    </xf>
    <xf numFmtId="1" fontId="3" fillId="0" borderId="0" xfId="1" applyNumberFormat="1" applyFont="1" applyBorder="1"/>
    <xf numFmtId="0" fontId="15" fillId="0" borderId="0" xfId="1" applyFont="1" applyBorder="1" applyAlignment="1">
      <alignment horizontal="left"/>
    </xf>
    <xf numFmtId="0" fontId="3" fillId="0" borderId="0" xfId="1" applyFont="1" applyBorder="1" applyAlignment="1"/>
    <xf numFmtId="165" fontId="15" fillId="0" borderId="0" xfId="1" applyNumberFormat="1" applyFont="1" applyBorder="1"/>
    <xf numFmtId="0" fontId="6" fillId="0" borderId="0" xfId="1" applyFont="1"/>
    <xf numFmtId="14" fontId="6" fillId="0" borderId="0" xfId="1" applyNumberFormat="1" applyFont="1"/>
    <xf numFmtId="0" fontId="6" fillId="0" borderId="0" xfId="1" applyFont="1" applyAlignment="1"/>
    <xf numFmtId="0" fontId="6" fillId="0" borderId="0" xfId="1" applyFont="1" applyAlignment="1">
      <alignment horizontal="left"/>
    </xf>
    <xf numFmtId="1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14" fontId="11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0" fontId="11" fillId="0" borderId="0" xfId="3" applyFont="1" applyFill="1" applyAlignment="1">
      <alignment horizontal="center"/>
    </xf>
    <xf numFmtId="0" fontId="11" fillId="0" borderId="0" xfId="3" applyFont="1"/>
    <xf numFmtId="14" fontId="11" fillId="0" borderId="0" xfId="3" applyNumberFormat="1" applyFont="1"/>
    <xf numFmtId="0" fontId="12" fillId="0" borderId="0" xfId="1" applyFont="1" applyBorder="1" applyAlignment="1">
      <alignment horizontal="center"/>
    </xf>
    <xf numFmtId="0" fontId="1" fillId="0" borderId="0" xfId="5"/>
    <xf numFmtId="0" fontId="10" fillId="0" borderId="0" xfId="5" applyFont="1" applyAlignment="1">
      <alignment horizontal="center"/>
    </xf>
    <xf numFmtId="0" fontId="10" fillId="0" borderId="0" xfId="5" applyFont="1"/>
    <xf numFmtId="0" fontId="11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1" fillId="0" borderId="0" xfId="5" applyFont="1"/>
    <xf numFmtId="0" fontId="10" fillId="0" borderId="0" xfId="5" applyFont="1" applyAlignment="1">
      <alignment horizontal="left"/>
    </xf>
    <xf numFmtId="0" fontId="12" fillId="0" borderId="0" xfId="0" applyFont="1" applyBorder="1" applyAlignment="1">
      <alignment horizontal="center"/>
    </xf>
    <xf numFmtId="14" fontId="12" fillId="0" borderId="0" xfId="1" applyNumberFormat="1" applyFont="1" applyBorder="1" applyAlignment="1">
      <alignment horizontal="center"/>
    </xf>
    <xf numFmtId="1" fontId="12" fillId="0" borderId="0" xfId="1" applyNumberFormat="1" applyFont="1" applyBorder="1" applyAlignment="1">
      <alignment horizontal="center"/>
    </xf>
    <xf numFmtId="0" fontId="12" fillId="0" borderId="0" xfId="1" applyFont="1" applyBorder="1" applyAlignment="1">
      <alignment horizontal="left"/>
    </xf>
    <xf numFmtId="0" fontId="12" fillId="0" borderId="0" xfId="1" applyFont="1" applyBorder="1" applyAlignment="1"/>
    <xf numFmtId="0" fontId="13" fillId="0" borderId="0" xfId="1" applyFont="1" applyBorder="1"/>
    <xf numFmtId="0" fontId="13" fillId="0" borderId="0" xfId="0" applyFont="1" applyBorder="1"/>
    <xf numFmtId="166" fontId="13" fillId="0" borderId="0" xfId="1" applyNumberFormat="1" applyFont="1" applyBorder="1"/>
    <xf numFmtId="0" fontId="13" fillId="0" borderId="0" xfId="1" applyFont="1" applyBorder="1" applyAlignment="1">
      <alignment horizontal="center"/>
    </xf>
    <xf numFmtId="1" fontId="13" fillId="0" borderId="0" xfId="1" applyNumberFormat="1" applyFont="1" applyBorder="1"/>
    <xf numFmtId="0" fontId="13" fillId="0" borderId="0" xfId="1" applyFont="1" applyBorder="1" applyAlignment="1">
      <alignment horizontal="left"/>
    </xf>
    <xf numFmtId="0" fontId="13" fillId="0" borderId="0" xfId="1" applyFont="1" applyBorder="1" applyAlignment="1"/>
    <xf numFmtId="165" fontId="13" fillId="0" borderId="0" xfId="0" applyNumberFormat="1" applyFont="1" applyBorder="1"/>
    <xf numFmtId="0" fontId="13" fillId="0" borderId="0" xfId="0" applyFont="1" applyBorder="1" applyAlignment="1">
      <alignment horizontal="left"/>
    </xf>
    <xf numFmtId="14" fontId="11" fillId="0" borderId="0" xfId="1" applyNumberFormat="1" applyFont="1" applyBorder="1"/>
    <xf numFmtId="0" fontId="11" fillId="0" borderId="0" xfId="1" applyFont="1" applyBorder="1" applyAlignment="1">
      <alignment horizontal="center"/>
    </xf>
    <xf numFmtId="1" fontId="11" fillId="0" borderId="0" xfId="1" applyNumberFormat="1" applyFont="1" applyBorder="1"/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0" fillId="0" borderId="0" xfId="0" applyBorder="1"/>
    <xf numFmtId="0" fontId="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0" borderId="0" xfId="1" applyFont="1" applyBorder="1" applyAlignment="1"/>
    <xf numFmtId="0" fontId="8" fillId="0" borderId="0" xfId="1" applyFont="1" applyBorder="1"/>
    <xf numFmtId="0" fontId="3" fillId="2" borderId="0" xfId="1" applyFont="1" applyFill="1" applyBorder="1"/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/>
    <xf numFmtId="0" fontId="8" fillId="0" borderId="0" xfId="2" applyFont="1" applyBorder="1"/>
    <xf numFmtId="14" fontId="8" fillId="0" borderId="0" xfId="1" applyNumberFormat="1" applyFont="1" applyBorder="1"/>
    <xf numFmtId="0" fontId="8" fillId="0" borderId="0" xfId="1" applyFont="1" applyBorder="1" applyAlignment="1">
      <alignment horizontal="center"/>
    </xf>
    <xf numFmtId="1" fontId="8" fillId="0" borderId="0" xfId="1" applyNumberFormat="1" applyFont="1" applyBorder="1"/>
    <xf numFmtId="0" fontId="8" fillId="0" borderId="0" xfId="1" applyFont="1" applyBorder="1" applyAlignment="1"/>
    <xf numFmtId="164" fontId="8" fillId="0" borderId="0" xfId="2" applyNumberFormat="1" applyFont="1" applyBorder="1"/>
    <xf numFmtId="0" fontId="2" fillId="0" borderId="0" xfId="0" applyFont="1" applyBorder="1"/>
    <xf numFmtId="0" fontId="8" fillId="0" borderId="0" xfId="2" applyFont="1" applyBorder="1" applyAlignment="1">
      <alignment horizontal="left"/>
    </xf>
    <xf numFmtId="165" fontId="8" fillId="0" borderId="0" xfId="2" applyNumberFormat="1" applyFont="1" applyBorder="1"/>
    <xf numFmtId="0" fontId="6" fillId="0" borderId="0" xfId="1" applyFont="1" applyBorder="1"/>
    <xf numFmtId="0" fontId="8" fillId="0" borderId="0" xfId="2" applyFont="1" applyBorder="1" applyAlignment="1"/>
    <xf numFmtId="0" fontId="8" fillId="0" borderId="0" xfId="1" applyFont="1" applyBorder="1" applyAlignment="1">
      <alignment horizontal="left"/>
    </xf>
    <xf numFmtId="14" fontId="6" fillId="0" borderId="0" xfId="1" applyNumberFormat="1" applyFont="1" applyBorder="1"/>
    <xf numFmtId="0" fontId="6" fillId="0" borderId="0" xfId="1" applyFont="1" applyBorder="1" applyAlignment="1">
      <alignment horizontal="center"/>
    </xf>
    <xf numFmtId="1" fontId="6" fillId="0" borderId="0" xfId="1" applyNumberFormat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10" fillId="0" borderId="0" xfId="3" applyFont="1" applyFill="1" applyAlignment="1">
      <alignment horizontal="center"/>
    </xf>
    <xf numFmtId="0" fontId="11" fillId="0" borderId="0" xfId="3" quotePrefix="1" applyFont="1" applyAlignment="1">
      <alignment horizontal="center"/>
    </xf>
    <xf numFmtId="14" fontId="10" fillId="0" borderId="0" xfId="3" applyNumberFormat="1" applyFont="1" applyAlignment="1">
      <alignment horizontal="center"/>
    </xf>
    <xf numFmtId="14" fontId="0" fillId="0" borderId="0" xfId="0" applyNumberFormat="1"/>
    <xf numFmtId="167" fontId="11" fillId="0" borderId="0" xfId="3" applyNumberFormat="1" applyFont="1" applyAlignment="1">
      <alignment horizontal="center"/>
    </xf>
    <xf numFmtId="43" fontId="0" fillId="0" borderId="0" xfId="6" applyFont="1"/>
    <xf numFmtId="0" fontId="11" fillId="0" borderId="0" xfId="6" applyNumberFormat="1" applyFont="1" applyAlignment="1">
      <alignment horizontal="center"/>
    </xf>
    <xf numFmtId="0" fontId="11" fillId="0" borderId="0" xfId="3" applyNumberFormat="1" applyFont="1" applyAlignment="1">
      <alignment horizontal="center"/>
    </xf>
    <xf numFmtId="0" fontId="10" fillId="3" borderId="0" xfId="3" applyFont="1" applyFill="1" applyAlignment="1">
      <alignment horizontal="center"/>
    </xf>
  </cellXfs>
  <cellStyles count="7">
    <cellStyle name="Comma" xfId="6" builtinId="3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4" xr:uid="{00000000-0005-0000-0000-000005000000}"/>
    <cellStyle name="Normal 4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16"/>
  <sheetViews>
    <sheetView topLeftCell="AP1" workbookViewId="0">
      <selection activeCell="BJ6" sqref="BJ6"/>
    </sheetView>
  </sheetViews>
  <sheetFormatPr defaultRowHeight="12.75" x14ac:dyDescent="0.2"/>
  <cols>
    <col min="1" max="1" width="13.28515625" bestFit="1" customWidth="1"/>
    <col min="2" max="2" width="12.5703125" bestFit="1" customWidth="1"/>
    <col min="3" max="3" width="9.5703125" bestFit="1" customWidth="1"/>
    <col min="4" max="4" width="11.42578125" bestFit="1" customWidth="1"/>
    <col min="5" max="5" width="10.85546875" bestFit="1" customWidth="1"/>
    <col min="6" max="6" width="12.85546875" bestFit="1" customWidth="1"/>
    <col min="7" max="7" width="8.140625" bestFit="1" customWidth="1"/>
    <col min="8" max="8" width="10.42578125" bestFit="1" customWidth="1"/>
    <col min="9" max="9" width="11.85546875" style="98" bestFit="1" customWidth="1"/>
    <col min="10" max="10" width="12" style="98" bestFit="1" customWidth="1"/>
    <col min="11" max="11" width="12.42578125" bestFit="1" customWidth="1"/>
    <col min="12" max="12" width="4.140625" bestFit="1" customWidth="1"/>
    <col min="13" max="13" width="6.42578125" bestFit="1" customWidth="1"/>
    <col min="14" max="14" width="4.85546875" bestFit="1" customWidth="1"/>
    <col min="15" max="15" width="18.5703125" bestFit="1" customWidth="1"/>
    <col min="16" max="16" width="18.28515625" bestFit="1" customWidth="1"/>
    <col min="17" max="17" width="18" bestFit="1" customWidth="1"/>
    <col min="18" max="18" width="4.7109375" bestFit="1" customWidth="1"/>
    <col min="19" max="19" width="14.140625" bestFit="1" customWidth="1"/>
    <col min="20" max="20" width="13.28515625" bestFit="1" customWidth="1"/>
    <col min="21" max="21" width="9.5703125" bestFit="1" customWidth="1"/>
    <col min="22" max="22" width="5.7109375" bestFit="1" customWidth="1"/>
    <col min="23" max="23" width="12.7109375" bestFit="1" customWidth="1"/>
    <col min="24" max="24" width="10" bestFit="1" customWidth="1"/>
    <col min="25" max="25" width="8.140625" bestFit="1" customWidth="1"/>
    <col min="26" max="26" width="7.140625" bestFit="1" customWidth="1"/>
    <col min="27" max="27" width="8.5703125" bestFit="1" customWidth="1"/>
    <col min="28" max="28" width="11.7109375" bestFit="1" customWidth="1"/>
    <col min="29" max="29" width="7" bestFit="1" customWidth="1"/>
    <col min="30" max="30" width="11.5703125" bestFit="1" customWidth="1"/>
    <col min="31" max="31" width="8" bestFit="1" customWidth="1"/>
    <col min="32" max="32" width="11.85546875" bestFit="1" customWidth="1"/>
    <col min="33" max="33" width="6" bestFit="1" customWidth="1"/>
    <col min="34" max="34" width="5.5703125" bestFit="1" customWidth="1"/>
    <col min="35" max="35" width="10" bestFit="1" customWidth="1"/>
    <col min="36" max="36" width="9.5703125" bestFit="1" customWidth="1"/>
    <col min="37" max="37" width="14.5703125" bestFit="1" customWidth="1"/>
    <col min="38" max="38" width="12.140625" bestFit="1" customWidth="1"/>
    <col min="39" max="39" width="8.42578125" bestFit="1" customWidth="1"/>
    <col min="40" max="40" width="10" bestFit="1" customWidth="1"/>
    <col min="41" max="41" width="7" bestFit="1" customWidth="1"/>
    <col min="42" max="42" width="7.28515625" bestFit="1" customWidth="1"/>
    <col min="43" max="43" width="8.7109375" bestFit="1" customWidth="1"/>
    <col min="44" max="44" width="15.5703125" bestFit="1" customWidth="1"/>
    <col min="45" max="45" width="11.5703125" bestFit="1" customWidth="1"/>
    <col min="46" max="46" width="8.42578125" bestFit="1" customWidth="1"/>
    <col min="48" max="48" width="8.85546875" bestFit="1" customWidth="1"/>
    <col min="49" max="49" width="13.7109375" bestFit="1" customWidth="1"/>
    <col min="50" max="50" width="13.42578125" bestFit="1" customWidth="1"/>
    <col min="51" max="51" width="12.42578125" bestFit="1" customWidth="1"/>
    <col min="52" max="52" width="12.140625" bestFit="1" customWidth="1"/>
    <col min="53" max="53" width="22" bestFit="1" customWidth="1"/>
    <col min="54" max="54" width="21.7109375" bestFit="1" customWidth="1"/>
    <col min="55" max="55" width="8.7109375" bestFit="1" customWidth="1"/>
    <col min="56" max="56" width="10.85546875" bestFit="1" customWidth="1"/>
    <col min="57" max="57" width="4.28515625" bestFit="1" customWidth="1"/>
    <col min="58" max="58" width="10.7109375" bestFit="1" customWidth="1"/>
    <col min="59" max="59" width="12.140625" bestFit="1" customWidth="1"/>
    <col min="60" max="60" width="8.5703125" bestFit="1" customWidth="1"/>
    <col min="61" max="61" width="11.85546875" bestFit="1" customWidth="1"/>
    <col min="62" max="62" width="8.28515625" bestFit="1" customWidth="1"/>
    <col min="63" max="63" width="6.85546875" bestFit="1" customWidth="1"/>
    <col min="64" max="64" width="8.140625" bestFit="1" customWidth="1"/>
    <col min="65" max="65" width="10.5703125" bestFit="1" customWidth="1"/>
    <col min="66" max="66" width="19.140625" bestFit="1" customWidth="1"/>
    <col min="67" max="67" width="16" bestFit="1" customWidth="1"/>
    <col min="68" max="68" width="21.7109375" bestFit="1" customWidth="1"/>
    <col min="69" max="69" width="19.140625" bestFit="1" customWidth="1"/>
    <col min="70" max="70" width="16.7109375" bestFit="1" customWidth="1"/>
  </cols>
  <sheetData>
    <row r="1" spans="1:72" x14ac:dyDescent="0.2">
      <c r="A1" s="27" t="s">
        <v>63</v>
      </c>
      <c r="B1" s="27" t="s">
        <v>64</v>
      </c>
      <c r="C1" s="28" t="s">
        <v>65</v>
      </c>
      <c r="D1" s="28" t="s">
        <v>12</v>
      </c>
      <c r="E1" s="28" t="s">
        <v>11</v>
      </c>
      <c r="F1" s="28" t="s">
        <v>66</v>
      </c>
      <c r="G1" s="28" t="s">
        <v>14</v>
      </c>
      <c r="H1" s="27" t="s">
        <v>3</v>
      </c>
      <c r="I1" s="97" t="s">
        <v>67</v>
      </c>
      <c r="J1" s="97" t="s">
        <v>68</v>
      </c>
      <c r="K1" s="27" t="s">
        <v>69</v>
      </c>
      <c r="L1" s="27" t="s">
        <v>70</v>
      </c>
      <c r="M1" s="27" t="s">
        <v>71</v>
      </c>
      <c r="N1" s="27" t="s">
        <v>0</v>
      </c>
      <c r="O1" s="27" t="s">
        <v>72</v>
      </c>
      <c r="P1" s="27" t="s">
        <v>73</v>
      </c>
      <c r="Q1" s="27" t="s">
        <v>74</v>
      </c>
      <c r="R1" s="27" t="s">
        <v>75</v>
      </c>
      <c r="S1" s="28" t="s">
        <v>76</v>
      </c>
      <c r="T1" s="27" t="s">
        <v>77</v>
      </c>
      <c r="U1" s="27" t="s">
        <v>78</v>
      </c>
      <c r="V1" s="27" t="s">
        <v>79</v>
      </c>
      <c r="W1" s="103" t="s">
        <v>80</v>
      </c>
      <c r="X1" s="103" t="s">
        <v>81</v>
      </c>
      <c r="Y1" s="103" t="s">
        <v>82</v>
      </c>
      <c r="Z1" s="103" t="s">
        <v>83</v>
      </c>
      <c r="AA1" s="103" t="s">
        <v>84</v>
      </c>
      <c r="AB1" s="103" t="s">
        <v>85</v>
      </c>
      <c r="AC1" s="103" t="s">
        <v>86</v>
      </c>
      <c r="AD1" s="103" t="s">
        <v>87</v>
      </c>
      <c r="AE1" s="103" t="s">
        <v>88</v>
      </c>
      <c r="AF1" s="103" t="s">
        <v>89</v>
      </c>
      <c r="AG1" s="103" t="s">
        <v>90</v>
      </c>
      <c r="AH1" s="103" t="s">
        <v>91</v>
      </c>
      <c r="AI1" s="103" t="s">
        <v>92</v>
      </c>
      <c r="AJ1" s="103" t="s">
        <v>229</v>
      </c>
      <c r="AK1" s="103" t="s">
        <v>94</v>
      </c>
      <c r="AL1" s="103" t="s">
        <v>95</v>
      </c>
      <c r="AM1" s="27" t="s">
        <v>96</v>
      </c>
      <c r="AN1" s="27" t="s">
        <v>97</v>
      </c>
      <c r="AO1" s="27" t="s">
        <v>98</v>
      </c>
      <c r="AP1" s="27" t="s">
        <v>99</v>
      </c>
      <c r="AQ1" s="27" t="s">
        <v>100</v>
      </c>
      <c r="AR1" s="27" t="s">
        <v>101</v>
      </c>
      <c r="AS1" s="28" t="s">
        <v>102</v>
      </c>
      <c r="AT1" s="27" t="s">
        <v>103</v>
      </c>
      <c r="AU1" s="27" t="s">
        <v>104</v>
      </c>
      <c r="AV1" s="27" t="s">
        <v>105</v>
      </c>
      <c r="AW1" s="27" t="s">
        <v>106</v>
      </c>
      <c r="AX1" s="27" t="s">
        <v>107</v>
      </c>
      <c r="AY1" s="27" t="s">
        <v>108</v>
      </c>
      <c r="AZ1" s="27" t="s">
        <v>109</v>
      </c>
      <c r="BA1" s="27" t="s">
        <v>110</v>
      </c>
      <c r="BB1" s="27" t="s">
        <v>111</v>
      </c>
      <c r="BC1" s="27" t="s">
        <v>112</v>
      </c>
      <c r="BD1" s="27" t="s">
        <v>113</v>
      </c>
      <c r="BE1" s="27" t="s">
        <v>228</v>
      </c>
      <c r="BF1" s="27" t="s">
        <v>114</v>
      </c>
      <c r="BG1" s="27" t="s">
        <v>115</v>
      </c>
      <c r="BH1" s="27" t="s">
        <v>116</v>
      </c>
      <c r="BI1" s="27" t="s">
        <v>117</v>
      </c>
      <c r="BJ1" s="27" t="s">
        <v>118</v>
      </c>
      <c r="BK1" s="27" t="s">
        <v>119</v>
      </c>
      <c r="BL1" s="27" t="s">
        <v>120</v>
      </c>
      <c r="BM1" s="27" t="s">
        <v>121</v>
      </c>
      <c r="BN1" s="27" t="s">
        <v>122</v>
      </c>
      <c r="BO1" s="28" t="s">
        <v>123</v>
      </c>
      <c r="BP1" s="28" t="s">
        <v>124</v>
      </c>
      <c r="BQ1" s="95" t="s">
        <v>227</v>
      </c>
      <c r="BR1" s="95" t="s">
        <v>207</v>
      </c>
      <c r="BS1" s="95" t="s">
        <v>208</v>
      </c>
      <c r="BT1" s="95" t="s">
        <v>212</v>
      </c>
    </row>
    <row r="2" spans="1:72" hidden="1" x14ac:dyDescent="0.2">
      <c r="A2" s="96" t="s">
        <v>125</v>
      </c>
      <c r="B2" s="29" t="s">
        <v>130</v>
      </c>
      <c r="C2" s="29" t="s">
        <v>126</v>
      </c>
      <c r="D2" s="29" t="s">
        <v>210</v>
      </c>
      <c r="E2" s="29" t="s">
        <v>211</v>
      </c>
      <c r="F2" s="29" t="s">
        <v>34</v>
      </c>
      <c r="G2" s="29" t="s">
        <v>41</v>
      </c>
      <c r="H2" s="99">
        <v>42012</v>
      </c>
      <c r="I2" s="99">
        <v>42013</v>
      </c>
      <c r="J2" s="99">
        <v>42358</v>
      </c>
      <c r="K2" s="101">
        <v>2300000</v>
      </c>
      <c r="L2" s="29" t="s">
        <v>216</v>
      </c>
      <c r="M2" s="29">
        <v>3480</v>
      </c>
      <c r="N2" s="29"/>
      <c r="O2" s="29"/>
      <c r="P2" s="29"/>
      <c r="Q2" s="29"/>
      <c r="R2" s="29"/>
      <c r="S2" s="29"/>
      <c r="T2" s="29"/>
      <c r="U2" s="29" t="s">
        <v>214</v>
      </c>
      <c r="V2" s="29"/>
      <c r="W2" s="29" t="s">
        <v>218</v>
      </c>
      <c r="X2" s="29" t="s">
        <v>217</v>
      </c>
      <c r="Y2" s="31" t="s">
        <v>127</v>
      </c>
      <c r="Z2" s="29"/>
      <c r="AA2" s="29" t="s">
        <v>128</v>
      </c>
      <c r="AB2" s="99"/>
      <c r="AC2" s="29">
        <v>100</v>
      </c>
      <c r="AD2" s="29" t="s">
        <v>215</v>
      </c>
      <c r="AE2" s="32" t="s">
        <v>131</v>
      </c>
      <c r="AF2" s="29" t="s">
        <v>219</v>
      </c>
      <c r="AG2" s="29" t="s">
        <v>129</v>
      </c>
      <c r="AH2" s="29" t="s">
        <v>220</v>
      </c>
      <c r="AI2" s="29">
        <v>100</v>
      </c>
      <c r="AJ2" s="102">
        <v>10</v>
      </c>
      <c r="AK2" s="102">
        <v>110</v>
      </c>
      <c r="AL2" s="29">
        <v>0.4</v>
      </c>
      <c r="AM2" s="29"/>
      <c r="AN2" s="29"/>
      <c r="AO2" s="29"/>
      <c r="AP2" s="29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T2" t="s">
        <v>213</v>
      </c>
    </row>
    <row r="3" spans="1:72" x14ac:dyDescent="0.2">
      <c r="A3" s="29" t="s">
        <v>132</v>
      </c>
      <c r="B3" s="29" t="s">
        <v>226</v>
      </c>
      <c r="C3" s="29" t="s">
        <v>126</v>
      </c>
      <c r="D3" s="29" t="s">
        <v>230</v>
      </c>
      <c r="E3" s="29" t="s">
        <v>209</v>
      </c>
      <c r="F3" s="29" t="s">
        <v>34</v>
      </c>
      <c r="G3" s="29" t="s">
        <v>41</v>
      </c>
      <c r="H3" s="99">
        <f t="shared" ref="H3" ca="1" si="0">TODAY()</f>
        <v>43327</v>
      </c>
      <c r="I3" s="99">
        <v>42026</v>
      </c>
      <c r="J3" s="99">
        <v>45679</v>
      </c>
      <c r="K3" s="29">
        <v>15900000</v>
      </c>
      <c r="L3" s="29" t="s">
        <v>22</v>
      </c>
      <c r="M3" s="29"/>
      <c r="N3" s="29">
        <v>-4.3600000000000003</v>
      </c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>
        <v>5612</v>
      </c>
      <c r="AK3" s="29"/>
      <c r="AL3" s="29"/>
      <c r="AM3" s="29"/>
      <c r="AN3" s="29" t="s">
        <v>133</v>
      </c>
      <c r="AO3" s="29">
        <v>693240</v>
      </c>
      <c r="AP3" s="29" t="s">
        <v>22</v>
      </c>
      <c r="AQ3" s="29" t="s">
        <v>133</v>
      </c>
      <c r="AR3" s="99">
        <v>42019</v>
      </c>
      <c r="AS3" s="29">
        <v>1.2E-2</v>
      </c>
      <c r="AT3" s="33" t="s">
        <v>221</v>
      </c>
      <c r="AU3" s="33" t="s">
        <v>223</v>
      </c>
      <c r="AV3" s="33" t="s">
        <v>223</v>
      </c>
      <c r="AW3" s="33" t="s">
        <v>222</v>
      </c>
      <c r="AX3" s="33" t="s">
        <v>222</v>
      </c>
      <c r="AY3" s="33" t="s">
        <v>225</v>
      </c>
      <c r="AZ3" s="33" t="s">
        <v>225</v>
      </c>
      <c r="BA3" s="33" t="s">
        <v>134</v>
      </c>
      <c r="BB3" s="33" t="s">
        <v>134</v>
      </c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99">
        <v>42024</v>
      </c>
      <c r="BO3" s="33" t="s">
        <v>224</v>
      </c>
      <c r="BP3" s="102">
        <v>2</v>
      </c>
    </row>
    <row r="8" spans="1:72" x14ac:dyDescent="0.2">
      <c r="F8" s="100"/>
    </row>
    <row r="9" spans="1:72" x14ac:dyDescent="0.2">
      <c r="D9" s="11"/>
      <c r="E9" s="98"/>
    </row>
    <row r="10" spans="1:72" x14ac:dyDescent="0.2">
      <c r="D10" s="11"/>
      <c r="E10" s="98"/>
    </row>
    <row r="14" spans="1:72" x14ac:dyDescent="0.2">
      <c r="A14" s="29"/>
      <c r="B14" s="29"/>
      <c r="C14" s="29"/>
      <c r="D14" s="29"/>
      <c r="E14" s="29"/>
      <c r="F14" s="29"/>
      <c r="G14" s="29"/>
      <c r="H14" s="30"/>
      <c r="I14" s="30"/>
      <c r="J14" s="30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34"/>
      <c r="AS14" s="29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72" x14ac:dyDescent="0.2">
      <c r="A15" s="29"/>
      <c r="B15" s="29"/>
      <c r="C15" s="29"/>
      <c r="D15" s="29"/>
      <c r="E15" s="29"/>
      <c r="F15" s="29"/>
      <c r="G15" s="29"/>
      <c r="H15" s="30"/>
      <c r="I15" s="30"/>
      <c r="J15" s="30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4"/>
      <c r="AS15" s="29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</row>
    <row r="16" spans="1:72" x14ac:dyDescent="0.2">
      <c r="A16" s="29"/>
      <c r="B16" s="29"/>
      <c r="C16" s="29"/>
      <c r="D16" s="29"/>
      <c r="E16" s="29"/>
      <c r="F16" s="29"/>
      <c r="G16" s="29"/>
      <c r="H16" s="30"/>
      <c r="I16" s="30"/>
      <c r="J16" s="30"/>
      <c r="K16" s="29"/>
      <c r="L16" s="29"/>
      <c r="M16" s="29"/>
      <c r="N16" s="29"/>
      <c r="O16" s="30"/>
      <c r="P16" s="29"/>
      <c r="Q16" s="29"/>
      <c r="R16" s="29"/>
      <c r="S16" s="29"/>
      <c r="T16" s="29"/>
      <c r="U16" s="29"/>
      <c r="V16" s="29"/>
      <c r="W16" s="29"/>
      <c r="X16" s="29"/>
      <c r="Y16" s="31"/>
      <c r="Z16" s="29"/>
      <c r="AA16" s="29"/>
      <c r="AB16" s="29"/>
      <c r="AC16" s="29"/>
      <c r="AD16" s="29"/>
      <c r="AE16" s="32"/>
      <c r="AF16" s="31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33"/>
      <c r="AR16" s="30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/>
  <dimension ref="A1:E68"/>
  <sheetViews>
    <sheetView workbookViewId="0">
      <selection activeCell="C109" sqref="C109"/>
    </sheetView>
  </sheetViews>
  <sheetFormatPr defaultRowHeight="12.75" x14ac:dyDescent="0.2"/>
  <cols>
    <col min="1" max="1" width="20.140625" bestFit="1" customWidth="1"/>
    <col min="2" max="2" width="22.28515625" bestFit="1" customWidth="1"/>
    <col min="3" max="3" width="66.28515625" bestFit="1" customWidth="1"/>
    <col min="4" max="4" width="64" bestFit="1" customWidth="1"/>
    <col min="5" max="5" width="7.7109375" bestFit="1" customWidth="1"/>
  </cols>
  <sheetData>
    <row r="1" spans="1:5" x14ac:dyDescent="0.2">
      <c r="A1" s="38"/>
      <c r="B1" s="37" t="s">
        <v>135</v>
      </c>
      <c r="C1" s="37" t="s">
        <v>136</v>
      </c>
      <c r="D1" s="37" t="s">
        <v>137</v>
      </c>
      <c r="E1" s="37" t="s">
        <v>138</v>
      </c>
    </row>
    <row r="2" spans="1:5" hidden="1" x14ac:dyDescent="0.2">
      <c r="A2" s="38" t="s">
        <v>139</v>
      </c>
      <c r="B2" s="39" t="s">
        <v>63</v>
      </c>
      <c r="C2" s="39" t="s">
        <v>140</v>
      </c>
      <c r="D2" s="39"/>
      <c r="E2" s="39"/>
    </row>
    <row r="3" spans="1:5" hidden="1" x14ac:dyDescent="0.2">
      <c r="A3" s="41"/>
      <c r="B3" s="39" t="s">
        <v>64</v>
      </c>
      <c r="C3" s="39" t="s">
        <v>141</v>
      </c>
      <c r="D3" s="39"/>
      <c r="E3" s="39"/>
    </row>
    <row r="4" spans="1:5" hidden="1" x14ac:dyDescent="0.2">
      <c r="A4" s="41"/>
      <c r="B4" s="40" t="s">
        <v>65</v>
      </c>
      <c r="C4" s="39" t="s">
        <v>142</v>
      </c>
      <c r="D4" s="39"/>
      <c r="E4" s="39"/>
    </row>
    <row r="5" spans="1:5" hidden="1" x14ac:dyDescent="0.2">
      <c r="A5" s="41"/>
      <c r="B5" s="40" t="s">
        <v>12</v>
      </c>
      <c r="C5" s="39" t="s">
        <v>143</v>
      </c>
      <c r="D5" s="39"/>
      <c r="E5" s="39"/>
    </row>
    <row r="6" spans="1:5" hidden="1" x14ac:dyDescent="0.2">
      <c r="A6" s="41"/>
      <c r="B6" s="40" t="s">
        <v>11</v>
      </c>
      <c r="C6" s="39" t="s">
        <v>143</v>
      </c>
      <c r="D6" s="39"/>
      <c r="E6" s="39"/>
    </row>
    <row r="7" spans="1:5" hidden="1" x14ac:dyDescent="0.2">
      <c r="A7" s="41"/>
      <c r="B7" s="40" t="s">
        <v>66</v>
      </c>
      <c r="C7" s="39" t="s">
        <v>144</v>
      </c>
      <c r="D7" s="39"/>
      <c r="E7" s="39"/>
    </row>
    <row r="8" spans="1:5" hidden="1" x14ac:dyDescent="0.2">
      <c r="A8" s="41"/>
      <c r="B8" s="40" t="s">
        <v>14</v>
      </c>
      <c r="C8" s="39" t="s">
        <v>145</v>
      </c>
      <c r="D8" s="40" t="s">
        <v>146</v>
      </c>
      <c r="E8" s="39"/>
    </row>
    <row r="9" spans="1:5" hidden="1" x14ac:dyDescent="0.2">
      <c r="A9" s="41"/>
      <c r="B9" s="39" t="s">
        <v>3</v>
      </c>
      <c r="C9" s="39" t="s">
        <v>147</v>
      </c>
      <c r="D9" s="39"/>
      <c r="E9" s="39"/>
    </row>
    <row r="10" spans="1:5" hidden="1" x14ac:dyDescent="0.2">
      <c r="A10" s="41"/>
      <c r="B10" s="39" t="s">
        <v>67</v>
      </c>
      <c r="C10" s="39" t="s">
        <v>147</v>
      </c>
      <c r="D10" s="39"/>
      <c r="E10" s="39"/>
    </row>
    <row r="11" spans="1:5" hidden="1" x14ac:dyDescent="0.2">
      <c r="A11" s="41"/>
      <c r="B11" s="39" t="s">
        <v>68</v>
      </c>
      <c r="C11" s="39" t="s">
        <v>147</v>
      </c>
      <c r="D11" s="39"/>
      <c r="E11" s="39"/>
    </row>
    <row r="12" spans="1:5" hidden="1" x14ac:dyDescent="0.2">
      <c r="A12" s="41"/>
      <c r="B12" s="39" t="s">
        <v>69</v>
      </c>
      <c r="C12" s="39" t="s">
        <v>148</v>
      </c>
      <c r="D12" s="39"/>
      <c r="E12" s="39"/>
    </row>
    <row r="13" spans="1:5" hidden="1" x14ac:dyDescent="0.2">
      <c r="A13" s="41"/>
      <c r="B13" s="39" t="s">
        <v>70</v>
      </c>
      <c r="C13" s="39" t="s">
        <v>149</v>
      </c>
      <c r="D13" s="39"/>
      <c r="E13" s="39"/>
    </row>
    <row r="14" spans="1:5" hidden="1" x14ac:dyDescent="0.2">
      <c r="A14" s="41"/>
      <c r="B14" s="39" t="s">
        <v>71</v>
      </c>
      <c r="C14" s="39" t="s">
        <v>150</v>
      </c>
      <c r="D14" s="40" t="s">
        <v>151</v>
      </c>
      <c r="E14" s="39"/>
    </row>
    <row r="15" spans="1:5" hidden="1" x14ac:dyDescent="0.2">
      <c r="A15" s="41"/>
      <c r="B15" s="39" t="s">
        <v>0</v>
      </c>
      <c r="C15" s="39" t="s">
        <v>0</v>
      </c>
      <c r="D15" s="40" t="s">
        <v>152</v>
      </c>
      <c r="E15" s="39"/>
    </row>
    <row r="16" spans="1:5" hidden="1" x14ac:dyDescent="0.2">
      <c r="A16" s="38" t="s">
        <v>153</v>
      </c>
      <c r="B16" s="39" t="s">
        <v>72</v>
      </c>
      <c r="C16" s="39" t="s">
        <v>147</v>
      </c>
      <c r="D16" s="39"/>
      <c r="E16" s="39"/>
    </row>
    <row r="17" spans="1:5" hidden="1" x14ac:dyDescent="0.2">
      <c r="A17" s="41"/>
      <c r="B17" s="39" t="s">
        <v>73</v>
      </c>
      <c r="C17" s="39" t="s">
        <v>154</v>
      </c>
      <c r="D17" s="39"/>
      <c r="E17" s="39"/>
    </row>
    <row r="18" spans="1:5" hidden="1" x14ac:dyDescent="0.2">
      <c r="A18" s="38" t="s">
        <v>155</v>
      </c>
      <c r="B18" s="39" t="s">
        <v>74</v>
      </c>
      <c r="C18" s="39" t="s">
        <v>156</v>
      </c>
      <c r="D18" s="39"/>
      <c r="E18" s="39"/>
    </row>
    <row r="19" spans="1:5" hidden="1" x14ac:dyDescent="0.2">
      <c r="A19" s="41"/>
      <c r="B19" s="39" t="s">
        <v>75</v>
      </c>
      <c r="C19" s="39" t="s">
        <v>157</v>
      </c>
      <c r="D19" s="39"/>
      <c r="E19" s="39"/>
    </row>
    <row r="20" spans="1:5" hidden="1" x14ac:dyDescent="0.2">
      <c r="A20" s="41"/>
      <c r="B20" s="40" t="s">
        <v>76</v>
      </c>
      <c r="C20" s="39" t="s">
        <v>158</v>
      </c>
      <c r="D20" s="39"/>
      <c r="E20" s="39"/>
    </row>
    <row r="21" spans="1:5" hidden="1" x14ac:dyDescent="0.2">
      <c r="A21" s="41"/>
      <c r="B21" s="39" t="s">
        <v>77</v>
      </c>
      <c r="C21" s="39"/>
      <c r="D21" s="39"/>
      <c r="E21" s="39"/>
    </row>
    <row r="22" spans="1:5" hidden="1" x14ac:dyDescent="0.2">
      <c r="A22" s="41"/>
      <c r="B22" s="39" t="s">
        <v>78</v>
      </c>
      <c r="C22" s="39" t="s">
        <v>159</v>
      </c>
      <c r="D22" s="39" t="s">
        <v>160</v>
      </c>
      <c r="E22" s="39" t="s">
        <v>161</v>
      </c>
    </row>
    <row r="23" spans="1:5" hidden="1" x14ac:dyDescent="0.2">
      <c r="A23" s="41"/>
      <c r="B23" s="39" t="s">
        <v>79</v>
      </c>
      <c r="C23" s="39"/>
      <c r="D23" s="39" t="s">
        <v>162</v>
      </c>
      <c r="E23" s="39" t="s">
        <v>161</v>
      </c>
    </row>
    <row r="24" spans="1:5" hidden="1" x14ac:dyDescent="0.2">
      <c r="A24" s="42" t="s">
        <v>163</v>
      </c>
      <c r="B24" s="39" t="s">
        <v>80</v>
      </c>
      <c r="C24" s="39" t="s">
        <v>164</v>
      </c>
      <c r="D24" s="39"/>
      <c r="E24" s="39"/>
    </row>
    <row r="25" spans="1:5" hidden="1" x14ac:dyDescent="0.2">
      <c r="A25" s="41"/>
      <c r="B25" s="39" t="s">
        <v>81</v>
      </c>
      <c r="C25" s="39" t="s">
        <v>165</v>
      </c>
      <c r="D25" s="39"/>
      <c r="E25" s="39"/>
    </row>
    <row r="26" spans="1:5" hidden="1" x14ac:dyDescent="0.2">
      <c r="A26" s="41"/>
      <c r="B26" s="39" t="s">
        <v>82</v>
      </c>
      <c r="C26" s="39" t="s">
        <v>166</v>
      </c>
      <c r="D26" s="39" t="s">
        <v>167</v>
      </c>
      <c r="E26" s="39"/>
    </row>
    <row r="27" spans="1:5" hidden="1" x14ac:dyDescent="0.2">
      <c r="A27" s="41"/>
      <c r="B27" s="39" t="s">
        <v>83</v>
      </c>
      <c r="C27" s="39" t="s">
        <v>168</v>
      </c>
      <c r="D27" s="39" t="s">
        <v>169</v>
      </c>
      <c r="E27" s="39"/>
    </row>
    <row r="28" spans="1:5" hidden="1" x14ac:dyDescent="0.2">
      <c r="A28" s="41"/>
      <c r="B28" s="39" t="s">
        <v>84</v>
      </c>
      <c r="C28" s="39" t="s">
        <v>170</v>
      </c>
      <c r="D28" s="39"/>
      <c r="E28" s="39"/>
    </row>
    <row r="29" spans="1:5" hidden="1" x14ac:dyDescent="0.2">
      <c r="A29" s="41"/>
      <c r="B29" s="39" t="s">
        <v>85</v>
      </c>
      <c r="C29" s="39" t="s">
        <v>147</v>
      </c>
      <c r="D29" s="39" t="s">
        <v>171</v>
      </c>
      <c r="E29" s="39" t="s">
        <v>161</v>
      </c>
    </row>
    <row r="30" spans="1:5" hidden="1" x14ac:dyDescent="0.2">
      <c r="A30" s="41"/>
      <c r="B30" s="39" t="s">
        <v>86</v>
      </c>
      <c r="C30" s="39" t="s">
        <v>172</v>
      </c>
      <c r="D30" s="39" t="s">
        <v>173</v>
      </c>
      <c r="E30" s="39" t="s">
        <v>161</v>
      </c>
    </row>
    <row r="31" spans="1:5" hidden="1" x14ac:dyDescent="0.2">
      <c r="A31" s="41"/>
      <c r="B31" s="39" t="s">
        <v>87</v>
      </c>
      <c r="C31" s="39" t="s">
        <v>174</v>
      </c>
      <c r="D31" s="39"/>
      <c r="E31" s="39"/>
    </row>
    <row r="32" spans="1:5" hidden="1" x14ac:dyDescent="0.2">
      <c r="A32" s="41"/>
      <c r="B32" s="39" t="s">
        <v>88</v>
      </c>
      <c r="C32" s="39" t="s">
        <v>175</v>
      </c>
      <c r="D32" s="39"/>
      <c r="E32" s="39"/>
    </row>
    <row r="33" spans="1:5" hidden="1" x14ac:dyDescent="0.2">
      <c r="A33" s="41"/>
      <c r="B33" s="39" t="s">
        <v>89</v>
      </c>
      <c r="C33" s="39" t="s">
        <v>176</v>
      </c>
      <c r="D33" s="39" t="s">
        <v>177</v>
      </c>
      <c r="E33" s="39" t="s">
        <v>161</v>
      </c>
    </row>
    <row r="34" spans="1:5" hidden="1" x14ac:dyDescent="0.2">
      <c r="A34" s="41"/>
      <c r="B34" s="39" t="s">
        <v>90</v>
      </c>
      <c r="C34" s="39" t="s">
        <v>178</v>
      </c>
      <c r="D34" s="39" t="s">
        <v>179</v>
      </c>
      <c r="E34" s="39" t="s">
        <v>161</v>
      </c>
    </row>
    <row r="35" spans="1:5" hidden="1" x14ac:dyDescent="0.2">
      <c r="A35" s="41"/>
      <c r="B35" s="39" t="s">
        <v>91</v>
      </c>
      <c r="C35" s="39" t="s">
        <v>180</v>
      </c>
      <c r="D35" s="39"/>
      <c r="E35" s="39" t="s">
        <v>161</v>
      </c>
    </row>
    <row r="36" spans="1:5" hidden="1" x14ac:dyDescent="0.2">
      <c r="A36" s="41"/>
      <c r="B36" s="39" t="s">
        <v>92</v>
      </c>
      <c r="C36" s="39" t="s">
        <v>181</v>
      </c>
      <c r="D36" s="39"/>
      <c r="E36" s="39" t="s">
        <v>161</v>
      </c>
    </row>
    <row r="37" spans="1:5" hidden="1" x14ac:dyDescent="0.2">
      <c r="A37" s="41"/>
      <c r="B37" s="39" t="s">
        <v>93</v>
      </c>
      <c r="C37" s="39" t="s">
        <v>182</v>
      </c>
      <c r="D37" s="39"/>
      <c r="E37" s="39" t="s">
        <v>161</v>
      </c>
    </row>
    <row r="38" spans="1:5" hidden="1" x14ac:dyDescent="0.2">
      <c r="A38" s="41"/>
      <c r="B38" s="39" t="s">
        <v>94</v>
      </c>
      <c r="C38" s="39" t="s">
        <v>183</v>
      </c>
      <c r="D38" s="39" t="s">
        <v>184</v>
      </c>
      <c r="E38" s="39" t="s">
        <v>161</v>
      </c>
    </row>
    <row r="39" spans="1:5" hidden="1" x14ac:dyDescent="0.2">
      <c r="A39" s="41"/>
      <c r="B39" s="39" t="s">
        <v>95</v>
      </c>
      <c r="C39" s="39" t="s">
        <v>185</v>
      </c>
      <c r="D39" s="39" t="s">
        <v>186</v>
      </c>
      <c r="E39" s="39" t="s">
        <v>161</v>
      </c>
    </row>
    <row r="40" spans="1:5" hidden="1" x14ac:dyDescent="0.2">
      <c r="A40" s="41"/>
      <c r="B40" s="39" t="s">
        <v>96</v>
      </c>
      <c r="C40" s="39" t="s">
        <v>187</v>
      </c>
      <c r="D40" s="39"/>
      <c r="E40" s="39" t="s">
        <v>161</v>
      </c>
    </row>
    <row r="41" spans="1:5" x14ac:dyDescent="0.2">
      <c r="A41" s="38" t="s">
        <v>188</v>
      </c>
      <c r="B41" s="39" t="s">
        <v>97</v>
      </c>
      <c r="C41" s="39" t="s">
        <v>144</v>
      </c>
      <c r="D41" s="39"/>
      <c r="E41" s="39"/>
    </row>
    <row r="42" spans="1:5" hidden="1" x14ac:dyDescent="0.2">
      <c r="A42" s="38"/>
      <c r="B42" s="39" t="s">
        <v>98</v>
      </c>
      <c r="C42" s="39"/>
      <c r="D42" s="39"/>
      <c r="E42" s="37"/>
    </row>
    <row r="43" spans="1:5" hidden="1" x14ac:dyDescent="0.2">
      <c r="A43" s="41"/>
      <c r="B43" s="39" t="s">
        <v>99</v>
      </c>
      <c r="C43" s="39" t="s">
        <v>149</v>
      </c>
      <c r="D43" s="39"/>
      <c r="E43" s="39"/>
    </row>
    <row r="44" spans="1:5" hidden="1" x14ac:dyDescent="0.2">
      <c r="A44" s="38"/>
      <c r="B44" s="39" t="s">
        <v>100</v>
      </c>
      <c r="C44" s="39" t="s">
        <v>144</v>
      </c>
      <c r="D44" s="37"/>
      <c r="E44" s="37"/>
    </row>
    <row r="45" spans="1:5" hidden="1" x14ac:dyDescent="0.2">
      <c r="A45" s="41"/>
      <c r="B45" s="39" t="s">
        <v>101</v>
      </c>
      <c r="C45" s="39" t="s">
        <v>147</v>
      </c>
      <c r="D45" s="39"/>
      <c r="E45" s="39"/>
    </row>
    <row r="46" spans="1:5" ht="15" hidden="1" x14ac:dyDescent="0.25">
      <c r="A46" s="41"/>
      <c r="B46" s="40" t="s">
        <v>189</v>
      </c>
      <c r="C46" s="39" t="s">
        <v>190</v>
      </c>
      <c r="D46" s="36"/>
      <c r="E46" s="39"/>
    </row>
    <row r="47" spans="1:5" hidden="1" x14ac:dyDescent="0.2">
      <c r="A47" s="41"/>
      <c r="B47" s="39" t="s">
        <v>103</v>
      </c>
      <c r="C47" s="39" t="s">
        <v>191</v>
      </c>
      <c r="D47" s="39"/>
      <c r="E47" s="39"/>
    </row>
    <row r="48" spans="1:5" hidden="1" x14ac:dyDescent="0.2">
      <c r="A48" s="41"/>
      <c r="B48" s="39" t="s">
        <v>104</v>
      </c>
      <c r="C48" s="39" t="s">
        <v>192</v>
      </c>
      <c r="D48" s="39"/>
      <c r="E48" s="39"/>
    </row>
    <row r="49" spans="1:5" hidden="1" x14ac:dyDescent="0.2">
      <c r="A49" s="41"/>
      <c r="B49" s="39" t="s">
        <v>105</v>
      </c>
      <c r="C49" s="39" t="s">
        <v>192</v>
      </c>
      <c r="D49" s="39"/>
      <c r="E49" s="39"/>
    </row>
    <row r="50" spans="1:5" hidden="1" x14ac:dyDescent="0.2">
      <c r="A50" s="41"/>
      <c r="B50" s="39" t="s">
        <v>106</v>
      </c>
      <c r="C50" s="39" t="s">
        <v>193</v>
      </c>
      <c r="D50" s="39"/>
      <c r="E50" s="39"/>
    </row>
    <row r="51" spans="1:5" hidden="1" x14ac:dyDescent="0.2">
      <c r="A51" s="41"/>
      <c r="B51" s="39" t="s">
        <v>107</v>
      </c>
      <c r="C51" s="39" t="s">
        <v>193</v>
      </c>
      <c r="D51" s="39"/>
      <c r="E51" s="39"/>
    </row>
    <row r="52" spans="1:5" hidden="1" x14ac:dyDescent="0.2">
      <c r="A52" s="41"/>
      <c r="B52" s="39" t="s">
        <v>108</v>
      </c>
      <c r="C52" s="39" t="s">
        <v>194</v>
      </c>
      <c r="D52" s="39"/>
      <c r="E52" s="39"/>
    </row>
    <row r="53" spans="1:5" hidden="1" x14ac:dyDescent="0.2">
      <c r="A53" s="41"/>
      <c r="B53" s="39" t="s">
        <v>109</v>
      </c>
      <c r="C53" s="39" t="s">
        <v>194</v>
      </c>
      <c r="D53" s="39"/>
      <c r="E53" s="39"/>
    </row>
    <row r="54" spans="1:5" hidden="1" x14ac:dyDescent="0.2">
      <c r="A54" s="41"/>
      <c r="B54" s="39" t="s">
        <v>110</v>
      </c>
      <c r="C54" s="39" t="s">
        <v>195</v>
      </c>
      <c r="D54" s="39"/>
      <c r="E54" s="39"/>
    </row>
    <row r="55" spans="1:5" hidden="1" x14ac:dyDescent="0.2">
      <c r="A55" s="41"/>
      <c r="B55" s="39" t="s">
        <v>111</v>
      </c>
      <c r="C55" s="39" t="s">
        <v>195</v>
      </c>
      <c r="D55" s="39"/>
      <c r="E55" s="39"/>
    </row>
    <row r="56" spans="1:5" hidden="1" x14ac:dyDescent="0.2">
      <c r="A56" s="38" t="s">
        <v>196</v>
      </c>
      <c r="B56" s="39" t="s">
        <v>112</v>
      </c>
      <c r="C56" s="39" t="s">
        <v>197</v>
      </c>
      <c r="D56" s="39"/>
      <c r="E56" s="39" t="s">
        <v>161</v>
      </c>
    </row>
    <row r="57" spans="1:5" hidden="1" x14ac:dyDescent="0.2">
      <c r="A57" s="41"/>
      <c r="B57" s="39" t="s">
        <v>113</v>
      </c>
      <c r="C57" s="39" t="s">
        <v>198</v>
      </c>
      <c r="D57" s="39"/>
      <c r="E57" s="39" t="s">
        <v>161</v>
      </c>
    </row>
    <row r="58" spans="1:5" hidden="1" x14ac:dyDescent="0.2">
      <c r="A58" s="41"/>
      <c r="B58" s="39" t="s">
        <v>199</v>
      </c>
      <c r="C58" s="39"/>
      <c r="D58" s="39"/>
      <c r="E58" s="39" t="s">
        <v>161</v>
      </c>
    </row>
    <row r="59" spans="1:5" hidden="1" x14ac:dyDescent="0.2">
      <c r="A59" s="41"/>
      <c r="B59" s="39" t="s">
        <v>114</v>
      </c>
      <c r="C59" s="39"/>
      <c r="D59" s="39"/>
      <c r="E59" s="39" t="s">
        <v>161</v>
      </c>
    </row>
    <row r="60" spans="1:5" hidden="1" x14ac:dyDescent="0.2">
      <c r="A60" s="37" t="s">
        <v>200</v>
      </c>
      <c r="B60" s="39" t="s">
        <v>115</v>
      </c>
      <c r="C60" s="39"/>
      <c r="D60" s="39"/>
      <c r="E60" s="39"/>
    </row>
    <row r="61" spans="1:5" hidden="1" x14ac:dyDescent="0.2">
      <c r="A61" s="41"/>
      <c r="B61" s="39" t="s">
        <v>116</v>
      </c>
      <c r="C61" s="39" t="s">
        <v>149</v>
      </c>
      <c r="D61" s="39"/>
      <c r="E61" s="39"/>
    </row>
    <row r="62" spans="1:5" hidden="1" x14ac:dyDescent="0.2">
      <c r="A62" s="41"/>
      <c r="B62" s="39" t="s">
        <v>117</v>
      </c>
      <c r="C62" s="39"/>
      <c r="D62" s="39"/>
      <c r="E62" s="39"/>
    </row>
    <row r="63" spans="1:5" hidden="1" x14ac:dyDescent="0.2">
      <c r="A63" s="41"/>
      <c r="B63" s="39" t="s">
        <v>118</v>
      </c>
      <c r="C63" s="39" t="s">
        <v>149</v>
      </c>
      <c r="D63" s="39"/>
      <c r="E63" s="39"/>
    </row>
    <row r="64" spans="1:5" hidden="1" x14ac:dyDescent="0.2">
      <c r="A64" s="41"/>
      <c r="B64" s="39" t="s">
        <v>119</v>
      </c>
      <c r="C64" s="39"/>
      <c r="D64" s="39"/>
      <c r="E64" s="39"/>
    </row>
    <row r="65" spans="1:5" hidden="1" x14ac:dyDescent="0.2">
      <c r="A65" s="41"/>
      <c r="B65" s="39" t="s">
        <v>120</v>
      </c>
      <c r="C65" s="39" t="s">
        <v>201</v>
      </c>
      <c r="D65" s="39"/>
      <c r="E65" s="39"/>
    </row>
    <row r="66" spans="1:5" hidden="1" x14ac:dyDescent="0.2">
      <c r="A66" s="38" t="s">
        <v>202</v>
      </c>
      <c r="B66" s="39" t="s">
        <v>121</v>
      </c>
      <c r="C66" s="39" t="s">
        <v>203</v>
      </c>
      <c r="D66" s="39"/>
      <c r="E66" s="39"/>
    </row>
    <row r="67" spans="1:5" hidden="1" x14ac:dyDescent="0.2">
      <c r="A67" s="41"/>
      <c r="B67" s="39" t="s">
        <v>122</v>
      </c>
      <c r="C67" s="39" t="s">
        <v>147</v>
      </c>
      <c r="D67" s="39" t="s">
        <v>204</v>
      </c>
      <c r="E67" s="39"/>
    </row>
    <row r="68" spans="1:5" hidden="1" x14ac:dyDescent="0.2">
      <c r="A68" s="41"/>
      <c r="B68" s="40" t="s">
        <v>123</v>
      </c>
      <c r="C68" s="39" t="s">
        <v>205</v>
      </c>
      <c r="D68" s="39"/>
      <c r="E68" s="39"/>
    </row>
  </sheetData>
  <autoFilter ref="A1:E68" xr:uid="{00000000-0009-0000-0000-000001000000}">
    <filterColumn colId="1">
      <filters>
        <filter val="Fixed Paye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P7"/>
  <sheetViews>
    <sheetView zoomScaleNormal="100" workbookViewId="0">
      <selection activeCell="J16" sqref="J16"/>
    </sheetView>
  </sheetViews>
  <sheetFormatPr defaultRowHeight="12.75" x14ac:dyDescent="0.2"/>
  <cols>
    <col min="1" max="1" width="9.7109375" style="2" bestFit="1" customWidth="1"/>
    <col min="2" max="2" width="8.140625" style="2" bestFit="1" customWidth="1"/>
    <col min="3" max="3" width="12.5703125" style="2" bestFit="1" customWidth="1"/>
    <col min="4" max="4" width="10.42578125" style="2" bestFit="1" customWidth="1"/>
    <col min="5" max="5" width="10.42578125" style="3" bestFit="1" customWidth="1"/>
    <col min="6" max="6" width="8.140625" style="4" bestFit="1" customWidth="1"/>
    <col min="7" max="7" width="8" style="5" bestFit="1" customWidth="1"/>
    <col min="8" max="8" width="16.140625" style="7" bestFit="1" customWidth="1"/>
    <col min="9" max="9" width="9.5703125" style="6" bestFit="1" customWidth="1"/>
    <col min="10" max="10" width="10.42578125" style="2" bestFit="1" customWidth="1"/>
    <col min="11" max="11" width="8" style="2" bestFit="1" customWidth="1"/>
    <col min="12" max="12" width="7" style="9" bestFit="1" customWidth="1"/>
    <col min="13" max="13" width="7.85546875" style="9" bestFit="1" customWidth="1"/>
    <col min="14" max="42" width="9.140625" style="9"/>
    <col min="43" max="16384" width="9.140625" style="2"/>
  </cols>
  <sheetData>
    <row r="1" spans="1:11" x14ac:dyDescent="0.2">
      <c r="A1" s="8" t="s">
        <v>2</v>
      </c>
    </row>
    <row r="3" spans="1:11" s="1" customFormat="1" x14ac:dyDescent="0.2">
      <c r="A3" s="35" t="s">
        <v>12</v>
      </c>
      <c r="B3" s="43" t="s">
        <v>7</v>
      </c>
      <c r="C3" s="35" t="s">
        <v>11</v>
      </c>
      <c r="D3" s="35" t="s">
        <v>3</v>
      </c>
      <c r="E3" s="44" t="s">
        <v>1</v>
      </c>
      <c r="F3" s="35" t="s">
        <v>14</v>
      </c>
      <c r="G3" s="45" t="s">
        <v>6</v>
      </c>
      <c r="H3" s="46" t="s">
        <v>13</v>
      </c>
      <c r="I3" s="47" t="s">
        <v>4</v>
      </c>
      <c r="J3" s="35" t="s">
        <v>0</v>
      </c>
      <c r="K3" s="35" t="s">
        <v>2</v>
      </c>
    </row>
    <row r="4" spans="1:11" s="9" customFormat="1" x14ac:dyDescent="0.2">
      <c r="A4" s="48" t="s">
        <v>209</v>
      </c>
      <c r="B4" s="49" t="s">
        <v>8</v>
      </c>
      <c r="C4" s="48" t="s">
        <v>209</v>
      </c>
      <c r="D4" s="50">
        <f ca="1">TODAY()</f>
        <v>43327</v>
      </c>
      <c r="E4" s="50">
        <f ca="1">D4+3</f>
        <v>43330</v>
      </c>
      <c r="F4" s="51" t="str">
        <f ca="1">IF(RAND()&lt;0.5,"B","S")</f>
        <v>S</v>
      </c>
      <c r="G4" s="52">
        <f ca="1">ROUND(RAND()*10000000,-5)</f>
        <v>3400000</v>
      </c>
      <c r="H4" s="53" t="s">
        <v>9</v>
      </c>
      <c r="I4" s="54" t="s">
        <v>16</v>
      </c>
      <c r="J4" s="55">
        <f ca="1">RAND()*10</f>
        <v>3.1097120668027092</v>
      </c>
      <c r="K4" s="48" t="s">
        <v>10</v>
      </c>
    </row>
    <row r="5" spans="1:11" s="9" customFormat="1" x14ac:dyDescent="0.2">
      <c r="A5" s="48" t="s">
        <v>209</v>
      </c>
      <c r="B5" s="49" t="s">
        <v>8</v>
      </c>
      <c r="C5" s="48" t="s">
        <v>209</v>
      </c>
      <c r="D5" s="50">
        <f ca="1">TODAY()</f>
        <v>43327</v>
      </c>
      <c r="E5" s="50">
        <f t="shared" ref="E5:E6" ca="1" si="0">D5+3</f>
        <v>43330</v>
      </c>
      <c r="F5" s="51" t="str">
        <f ca="1">IF(RAND()&lt;0.5,"B","S")</f>
        <v>S</v>
      </c>
      <c r="G5" s="52">
        <f ca="1">ROUND(RAND()*10000000,-5)</f>
        <v>2500000</v>
      </c>
      <c r="H5" s="56" t="s">
        <v>17</v>
      </c>
      <c r="I5" s="54" t="s">
        <v>16</v>
      </c>
      <c r="J5" s="55">
        <f ca="1">RAND()*10</f>
        <v>5.2078422768275647</v>
      </c>
      <c r="K5" s="48" t="s">
        <v>5</v>
      </c>
    </row>
    <row r="6" spans="1:11" s="9" customFormat="1" x14ac:dyDescent="0.2">
      <c r="A6" s="48" t="s">
        <v>209</v>
      </c>
      <c r="B6" s="49" t="s">
        <v>8</v>
      </c>
      <c r="C6" s="48" t="s">
        <v>209</v>
      </c>
      <c r="D6" s="50">
        <f ca="1">TODAY()</f>
        <v>43327</v>
      </c>
      <c r="E6" s="50">
        <f t="shared" ca="1" si="0"/>
        <v>43330</v>
      </c>
      <c r="F6" s="51" t="str">
        <f ca="1">IF(RAND()&lt;0.5,"B","S")</f>
        <v>S</v>
      </c>
      <c r="G6" s="52">
        <f ca="1">ROUND(RAND()*10000000,-5)</f>
        <v>6300000</v>
      </c>
      <c r="H6" s="56" t="s">
        <v>15</v>
      </c>
      <c r="I6" s="54" t="s">
        <v>16</v>
      </c>
      <c r="J6" s="55">
        <f ca="1">RAND()*10</f>
        <v>5.7724592623132311</v>
      </c>
      <c r="K6" s="48" t="s">
        <v>5</v>
      </c>
    </row>
    <row r="7" spans="1:11" s="9" customFormat="1" x14ac:dyDescent="0.2">
      <c r="E7" s="57"/>
      <c r="F7" s="58"/>
      <c r="G7" s="59"/>
      <c r="H7" s="60"/>
      <c r="I7" s="61"/>
    </row>
  </sheetData>
  <pageMargins left="0.7" right="0.7" top="0.75" bottom="0.75" header="0.3" footer="0.3"/>
  <pageSetup scale="6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8"/>
  <sheetViews>
    <sheetView workbookViewId="0">
      <selection activeCell="F42" sqref="F42"/>
    </sheetView>
  </sheetViews>
  <sheetFormatPr defaultRowHeight="12.75" x14ac:dyDescent="0.2"/>
  <cols>
    <col min="1" max="1" width="9.7109375" bestFit="1" customWidth="1"/>
    <col min="2" max="2" width="8.140625" bestFit="1" customWidth="1"/>
    <col min="3" max="3" width="12.5703125" bestFit="1" customWidth="1"/>
    <col min="4" max="4" width="9.5703125" bestFit="1" customWidth="1"/>
    <col min="5" max="5" width="10.42578125" bestFit="1" customWidth="1"/>
    <col min="6" max="6" width="8.140625" bestFit="1" customWidth="1"/>
    <col min="7" max="7" width="8" bestFit="1" customWidth="1"/>
    <col min="8" max="8" width="7.28515625" bestFit="1" customWidth="1"/>
    <col min="9" max="9" width="9.5703125" bestFit="1" customWidth="1"/>
    <col min="10" max="10" width="8.42578125" bestFit="1" customWidth="1"/>
    <col min="11" max="11" width="8" bestFit="1" customWidth="1"/>
  </cols>
  <sheetData>
    <row r="1" spans="1:11" x14ac:dyDescent="0.2">
      <c r="A1" s="8" t="s">
        <v>18</v>
      </c>
      <c r="B1" s="2"/>
    </row>
    <row r="2" spans="1:11" s="62" customFormat="1" x14ac:dyDescent="0.2">
      <c r="A2" s="9"/>
      <c r="B2" s="9"/>
    </row>
    <row r="3" spans="1:11" s="62" customFormat="1" x14ac:dyDescent="0.2">
      <c r="A3" s="35" t="s">
        <v>12</v>
      </c>
      <c r="B3" s="43" t="s">
        <v>7</v>
      </c>
      <c r="C3" s="35" t="s">
        <v>11</v>
      </c>
      <c r="D3" s="35" t="s">
        <v>3</v>
      </c>
      <c r="E3" s="44" t="s">
        <v>1</v>
      </c>
      <c r="F3" s="35" t="s">
        <v>14</v>
      </c>
      <c r="G3" s="45" t="s">
        <v>6</v>
      </c>
      <c r="H3" s="46" t="s">
        <v>13</v>
      </c>
      <c r="I3" s="47" t="s">
        <v>4</v>
      </c>
      <c r="J3" s="35" t="s">
        <v>0</v>
      </c>
      <c r="K3" s="35" t="s">
        <v>2</v>
      </c>
    </row>
    <row r="4" spans="1:11" s="62" customFormat="1" x14ac:dyDescent="0.2">
      <c r="A4" s="48" t="s">
        <v>209</v>
      </c>
      <c r="B4" s="49" t="s">
        <v>8</v>
      </c>
      <c r="C4" s="48" t="s">
        <v>209</v>
      </c>
      <c r="D4" s="50">
        <f ca="1">TODAY()</f>
        <v>43327</v>
      </c>
      <c r="E4" s="50">
        <f ca="1">D4+3</f>
        <v>43330</v>
      </c>
      <c r="F4" s="51" t="str">
        <f ca="1">IF(RAND()&lt;0.5,"B","S")</f>
        <v>S</v>
      </c>
      <c r="G4" s="52">
        <f ca="1">ROUND(RAND()*10000000,-5)</f>
        <v>9800000</v>
      </c>
      <c r="H4" s="53" t="s">
        <v>19</v>
      </c>
      <c r="I4" s="54" t="s">
        <v>24</v>
      </c>
      <c r="J4" s="55">
        <f ca="1">RAND()*10</f>
        <v>4.3262445953031818</v>
      </c>
      <c r="K4" s="48" t="s">
        <v>22</v>
      </c>
    </row>
    <row r="5" spans="1:11" s="62" customFormat="1" x14ac:dyDescent="0.2">
      <c r="A5" s="48" t="s">
        <v>209</v>
      </c>
      <c r="B5" s="49" t="s">
        <v>8</v>
      </c>
      <c r="C5" s="48" t="s">
        <v>209</v>
      </c>
      <c r="D5" s="50">
        <f ca="1">TODAY()</f>
        <v>43327</v>
      </c>
      <c r="E5" s="50">
        <f t="shared" ref="E5:E6" ca="1" si="0">D5+3</f>
        <v>43330</v>
      </c>
      <c r="F5" s="51" t="str">
        <f ca="1">IF(RAND()&lt;0.5,"B","S")</f>
        <v>B</v>
      </c>
      <c r="G5" s="52">
        <f ca="1">ROUND(RAND()*10000000,-5)</f>
        <v>4800000</v>
      </c>
      <c r="H5" s="53" t="s">
        <v>20</v>
      </c>
      <c r="I5" s="54" t="s">
        <v>24</v>
      </c>
      <c r="J5" s="55">
        <f ca="1">RAND()*10</f>
        <v>8.1314879174060586</v>
      </c>
      <c r="K5" s="48" t="s">
        <v>23</v>
      </c>
    </row>
    <row r="6" spans="1:11" s="62" customFormat="1" x14ac:dyDescent="0.2">
      <c r="A6" s="48" t="s">
        <v>209</v>
      </c>
      <c r="B6" s="49" t="s">
        <v>8</v>
      </c>
      <c r="C6" s="48" t="s">
        <v>209</v>
      </c>
      <c r="D6" s="50">
        <f ca="1">TODAY()</f>
        <v>43327</v>
      </c>
      <c r="E6" s="50">
        <f t="shared" ca="1" si="0"/>
        <v>43330</v>
      </c>
      <c r="F6" s="51" t="str">
        <f ca="1">IF(RAND()&lt;0.5,"B","S")</f>
        <v>S</v>
      </c>
      <c r="G6" s="52">
        <f ca="1">ROUND(RAND()*10000000,-5)</f>
        <v>9200000</v>
      </c>
      <c r="H6" s="53" t="s">
        <v>21</v>
      </c>
      <c r="I6" s="54" t="s">
        <v>24</v>
      </c>
      <c r="J6" s="55">
        <f ca="1">RAND()*10</f>
        <v>4.7111738662559297</v>
      </c>
      <c r="K6" s="48" t="s">
        <v>5</v>
      </c>
    </row>
    <row r="7" spans="1:11" s="62" customFormat="1" x14ac:dyDescent="0.2"/>
    <row r="8" spans="1:11" s="62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7"/>
  <sheetViews>
    <sheetView workbookViewId="0">
      <selection activeCell="K20" sqref="K20"/>
    </sheetView>
  </sheetViews>
  <sheetFormatPr defaultRowHeight="12.75" x14ac:dyDescent="0.2"/>
  <cols>
    <col min="1" max="1" width="11" bestFit="1" customWidth="1"/>
    <col min="3" max="3" width="12.42578125" bestFit="1" customWidth="1"/>
    <col min="4" max="4" width="10.7109375" bestFit="1" customWidth="1"/>
    <col min="5" max="5" width="10.85546875" bestFit="1" customWidth="1"/>
    <col min="7" max="7" width="8.7109375" bestFit="1" customWidth="1"/>
    <col min="8" max="8" width="8.140625" bestFit="1" customWidth="1"/>
    <col min="9" max="9" width="14.42578125" bestFit="1" customWidth="1"/>
    <col min="10" max="10" width="10.85546875" bestFit="1" customWidth="1"/>
    <col min="11" max="11" width="9.5703125" bestFit="1" customWidth="1"/>
    <col min="12" max="12" width="8.85546875" bestFit="1" customWidth="1"/>
    <col min="13" max="13" width="6.5703125" bestFit="1" customWidth="1"/>
    <col min="14" max="14" width="8.28515625" bestFit="1" customWidth="1"/>
    <col min="15" max="15" width="13.140625" bestFit="1" customWidth="1"/>
    <col min="16" max="16" width="11.85546875" bestFit="1" customWidth="1"/>
    <col min="17" max="17" width="15.85546875" bestFit="1" customWidth="1"/>
    <col min="18" max="18" width="11.140625" bestFit="1" customWidth="1"/>
    <col min="19" max="19" width="12" bestFit="1" customWidth="1"/>
    <col min="20" max="20" width="15.7109375" bestFit="1" customWidth="1"/>
  </cols>
  <sheetData>
    <row r="1" spans="1:20" x14ac:dyDescent="0.2">
      <c r="A1" s="10" t="s">
        <v>43</v>
      </c>
    </row>
    <row r="2" spans="1:20" s="62" customFormat="1" x14ac:dyDescent="0.2"/>
    <row r="3" spans="1:20" s="62" customFormat="1" ht="15" x14ac:dyDescent="0.25">
      <c r="A3" s="63" t="s">
        <v>12</v>
      </c>
      <c r="B3" s="64" t="s">
        <v>7</v>
      </c>
      <c r="C3" s="63" t="s">
        <v>11</v>
      </c>
      <c r="D3" s="63" t="s">
        <v>3</v>
      </c>
      <c r="E3" s="65" t="s">
        <v>1</v>
      </c>
      <c r="F3" s="63" t="s">
        <v>14</v>
      </c>
      <c r="G3" s="66" t="s">
        <v>6</v>
      </c>
      <c r="H3" s="67" t="s">
        <v>13</v>
      </c>
      <c r="I3" s="68" t="s">
        <v>25</v>
      </c>
      <c r="J3" s="69" t="s">
        <v>4</v>
      </c>
      <c r="K3" s="63" t="s">
        <v>0</v>
      </c>
      <c r="L3" s="63" t="s">
        <v>2</v>
      </c>
      <c r="M3" s="68" t="s">
        <v>26</v>
      </c>
      <c r="N3" s="68" t="s">
        <v>27</v>
      </c>
      <c r="O3" s="68" t="s">
        <v>28</v>
      </c>
      <c r="P3" s="68" t="s">
        <v>29</v>
      </c>
      <c r="Q3" s="68" t="s">
        <v>30</v>
      </c>
      <c r="R3" s="68" t="s">
        <v>31</v>
      </c>
      <c r="S3" s="68" t="s">
        <v>32</v>
      </c>
      <c r="T3" s="68" t="s">
        <v>33</v>
      </c>
    </row>
    <row r="4" spans="1:20" s="62" customFormat="1" ht="15" x14ac:dyDescent="0.25">
      <c r="A4" s="13" t="s">
        <v>209</v>
      </c>
      <c r="B4" s="12" t="s">
        <v>34</v>
      </c>
      <c r="C4" s="70" t="s">
        <v>209</v>
      </c>
      <c r="D4" s="14">
        <f ca="1">TODAY()</f>
        <v>43327</v>
      </c>
      <c r="E4" s="14">
        <f ca="1">D4+2</f>
        <v>43329</v>
      </c>
      <c r="F4" s="15" t="s">
        <v>35</v>
      </c>
      <c r="G4" s="16">
        <v>100</v>
      </c>
      <c r="H4" s="17" t="s">
        <v>36</v>
      </c>
      <c r="I4" s="71" t="s">
        <v>37</v>
      </c>
      <c r="J4" s="18" t="s">
        <v>38</v>
      </c>
      <c r="K4" s="19">
        <v>99</v>
      </c>
      <c r="L4" s="13" t="s">
        <v>5</v>
      </c>
      <c r="M4" s="71"/>
      <c r="N4" s="71" t="s">
        <v>39</v>
      </c>
      <c r="O4" s="71">
        <v>22.11</v>
      </c>
      <c r="P4" s="71">
        <v>678.12</v>
      </c>
      <c r="Q4" s="71" t="s">
        <v>40</v>
      </c>
      <c r="R4" s="71">
        <v>123</v>
      </c>
      <c r="S4" s="71">
        <v>789</v>
      </c>
      <c r="T4" s="71">
        <v>456</v>
      </c>
    </row>
    <row r="5" spans="1:20" s="62" customFormat="1" ht="15" x14ac:dyDescent="0.25">
      <c r="A5" s="13" t="s">
        <v>209</v>
      </c>
      <c r="B5" s="12" t="s">
        <v>8</v>
      </c>
      <c r="C5" s="70" t="s">
        <v>209</v>
      </c>
      <c r="D5" s="14">
        <f ca="1">TODAY()</f>
        <v>43327</v>
      </c>
      <c r="E5" s="14">
        <f ca="1">D5+2</f>
        <v>43329</v>
      </c>
      <c r="F5" s="15" t="s">
        <v>41</v>
      </c>
      <c r="G5" s="16">
        <v>100</v>
      </c>
      <c r="H5" s="17" t="s">
        <v>36</v>
      </c>
      <c r="I5" s="71" t="s">
        <v>37</v>
      </c>
      <c r="J5" s="18" t="s">
        <v>38</v>
      </c>
      <c r="K5" s="19">
        <v>99</v>
      </c>
      <c r="L5" s="13" t="s">
        <v>5</v>
      </c>
      <c r="M5" s="71"/>
      <c r="N5" s="71" t="s">
        <v>42</v>
      </c>
      <c r="O5" s="71">
        <v>33.44</v>
      </c>
      <c r="P5" s="71">
        <v>876.21</v>
      </c>
      <c r="Q5" s="71" t="s">
        <v>40</v>
      </c>
      <c r="R5" s="71">
        <v>456</v>
      </c>
      <c r="S5" s="71">
        <v>987</v>
      </c>
      <c r="T5" s="71">
        <v>123</v>
      </c>
    </row>
    <row r="6" spans="1:20" s="62" customFormat="1" x14ac:dyDescent="0.2"/>
    <row r="7" spans="1:20" s="62" customForma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8"/>
  <sheetViews>
    <sheetView workbookViewId="0">
      <selection activeCell="C5" sqref="C5"/>
    </sheetView>
  </sheetViews>
  <sheetFormatPr defaultRowHeight="12.75" x14ac:dyDescent="0.2"/>
  <cols>
    <col min="1" max="1" width="9.7109375" bestFit="1" customWidth="1"/>
    <col min="2" max="2" width="8.140625" bestFit="1" customWidth="1"/>
    <col min="3" max="3" width="10.85546875" bestFit="1" customWidth="1"/>
    <col min="4" max="5" width="10.42578125" bestFit="1" customWidth="1"/>
    <col min="6" max="6" width="8.140625" bestFit="1" customWidth="1"/>
    <col min="7" max="7" width="7.85546875" bestFit="1" customWidth="1"/>
    <col min="8" max="8" width="24.42578125" bestFit="1" customWidth="1"/>
    <col min="9" max="9" width="9.5703125" bestFit="1" customWidth="1"/>
    <col min="10" max="10" width="4.85546875" bestFit="1" customWidth="1"/>
    <col min="11" max="11" width="8" bestFit="1" customWidth="1"/>
    <col min="12" max="12" width="10.42578125" bestFit="1" customWidth="1"/>
    <col min="13" max="13" width="9" bestFit="1" customWidth="1"/>
    <col min="14" max="14" width="10" bestFit="1" customWidth="1"/>
    <col min="16" max="16" width="20.42578125" bestFit="1" customWidth="1"/>
  </cols>
  <sheetData>
    <row r="1" spans="1:16" x14ac:dyDescent="0.2">
      <c r="A1" s="10" t="s">
        <v>58</v>
      </c>
      <c r="C1" t="s">
        <v>206</v>
      </c>
    </row>
    <row r="3" spans="1:16" s="62" customFormat="1" x14ac:dyDescent="0.2">
      <c r="A3" s="72" t="s">
        <v>12</v>
      </c>
      <c r="B3" s="73" t="s">
        <v>7</v>
      </c>
      <c r="C3" s="72" t="s">
        <v>11</v>
      </c>
      <c r="D3" s="72" t="s">
        <v>3</v>
      </c>
      <c r="E3" s="74" t="s">
        <v>1</v>
      </c>
      <c r="F3" s="72" t="s">
        <v>14</v>
      </c>
      <c r="G3" s="75" t="s">
        <v>6</v>
      </c>
      <c r="H3" s="76" t="s">
        <v>13</v>
      </c>
      <c r="I3" s="77" t="s">
        <v>4</v>
      </c>
      <c r="J3" s="72" t="s">
        <v>0</v>
      </c>
      <c r="K3" s="72" t="s">
        <v>2</v>
      </c>
      <c r="L3" s="74" t="s">
        <v>61</v>
      </c>
      <c r="M3" s="72" t="s">
        <v>57</v>
      </c>
      <c r="N3" s="72" t="s">
        <v>56</v>
      </c>
    </row>
    <row r="4" spans="1:16" s="62" customFormat="1" x14ac:dyDescent="0.2">
      <c r="A4" s="70" t="s">
        <v>209</v>
      </c>
      <c r="B4" s="78" t="s">
        <v>8</v>
      </c>
      <c r="C4" s="70" t="s">
        <v>209</v>
      </c>
      <c r="D4" s="79">
        <f ca="1">+TODAY()</f>
        <v>43327</v>
      </c>
      <c r="E4" s="79">
        <f ca="1">D4+2</f>
        <v>43329</v>
      </c>
      <c r="F4" s="80" t="str">
        <f ca="1">IF(RAND()&lt;0.5,"RP","RV")</f>
        <v>RP</v>
      </c>
      <c r="G4" s="81">
        <f ca="1">ROUND(RAND()*10000000,-5)</f>
        <v>7300000</v>
      </c>
      <c r="H4" s="62" t="s">
        <v>59</v>
      </c>
      <c r="I4" s="82" t="s">
        <v>44</v>
      </c>
      <c r="J4" s="70">
        <v>100</v>
      </c>
      <c r="K4" s="70" t="s">
        <v>5</v>
      </c>
      <c r="L4" s="79" t="s">
        <v>60</v>
      </c>
      <c r="M4" s="83">
        <v>0.12</v>
      </c>
      <c r="N4" s="70" t="s">
        <v>45</v>
      </c>
      <c r="P4" s="84" t="s">
        <v>62</v>
      </c>
    </row>
    <row r="5" spans="1:16" s="62" customFormat="1" x14ac:dyDescent="0.2"/>
    <row r="6" spans="1:16" x14ac:dyDescent="0.2">
      <c r="P6" s="11"/>
    </row>
    <row r="8" spans="1:16" x14ac:dyDescent="0.2">
      <c r="P8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8"/>
  <sheetViews>
    <sheetView tabSelected="1" zoomScaleNormal="100" workbookViewId="0">
      <pane ySplit="1" topLeftCell="A2" activePane="bottomLeft" state="frozen"/>
      <selection activeCell="B1" sqref="B1"/>
      <selection pane="bottomLeft" activeCell="K17" sqref="K17"/>
    </sheetView>
  </sheetViews>
  <sheetFormatPr defaultRowHeight="12.75" x14ac:dyDescent="0.2"/>
  <cols>
    <col min="1" max="1" width="10.85546875" style="20" bestFit="1" customWidth="1"/>
    <col min="2" max="2" width="10.42578125" style="21" bestFit="1" customWidth="1"/>
    <col min="3" max="3" width="8.140625" style="25" bestFit="1" customWidth="1"/>
    <col min="4" max="4" width="8" style="24" bestFit="1" customWidth="1"/>
    <col min="5" max="5" width="16.140625" style="23" bestFit="1" customWidth="1"/>
    <col min="6" max="6" width="9.5703125" style="22" bestFit="1" customWidth="1"/>
    <col min="7" max="7" width="10.42578125" style="20" bestFit="1" customWidth="1"/>
    <col min="8" max="9" width="7" style="20" bestFit="1" customWidth="1"/>
    <col min="10" max="10" width="7.85546875" style="20" bestFit="1" customWidth="1"/>
    <col min="11" max="16384" width="9.140625" style="20"/>
  </cols>
  <sheetData>
    <row r="1" spans="1:7" s="26" customFormat="1" x14ac:dyDescent="0.2">
      <c r="A1" s="72" t="s">
        <v>11</v>
      </c>
      <c r="B1" s="74" t="s">
        <v>1</v>
      </c>
      <c r="C1" s="72" t="s">
        <v>14</v>
      </c>
      <c r="D1" s="75" t="s">
        <v>6</v>
      </c>
      <c r="E1" s="76" t="s">
        <v>13</v>
      </c>
      <c r="F1" s="77" t="s">
        <v>4</v>
      </c>
      <c r="G1" s="72" t="s">
        <v>0</v>
      </c>
    </row>
    <row r="2" spans="1:7" s="87" customFormat="1" x14ac:dyDescent="0.2">
      <c r="A2" s="70" t="s">
        <v>231</v>
      </c>
      <c r="B2" s="79" t="e">
        <f>#REF!+1</f>
        <v>#REF!</v>
      </c>
      <c r="C2" s="80" t="str">
        <f t="shared" ref="C2:C6" ca="1" si="0">IF(RAND()&lt;0.5,"B","S")</f>
        <v>B</v>
      </c>
      <c r="D2" s="81">
        <f t="shared" ref="D2:D6" ca="1" si="1">ROUND(RAND()*10000000,-5)</f>
        <v>2300000</v>
      </c>
      <c r="E2" s="85" t="s">
        <v>55</v>
      </c>
      <c r="F2" s="82" t="s">
        <v>54</v>
      </c>
      <c r="G2" s="86">
        <f t="shared" ref="G2:G6" ca="1" si="2">RAND()*20+90</f>
        <v>98.800976892173992</v>
      </c>
    </row>
    <row r="3" spans="1:7" s="87" customFormat="1" x14ac:dyDescent="0.2">
      <c r="A3" s="70" t="s">
        <v>231</v>
      </c>
      <c r="B3" s="79" t="e">
        <f>#REF!+1</f>
        <v>#REF!</v>
      </c>
      <c r="C3" s="80" t="str">
        <f t="shared" ca="1" si="0"/>
        <v>S</v>
      </c>
      <c r="D3" s="81">
        <f t="shared" ca="1" si="1"/>
        <v>9000000</v>
      </c>
      <c r="E3" s="85" t="s">
        <v>53</v>
      </c>
      <c r="F3" s="88" t="s">
        <v>52</v>
      </c>
      <c r="G3" s="86">
        <f t="shared" ca="1" si="2"/>
        <v>97.651464778276818</v>
      </c>
    </row>
    <row r="4" spans="1:7" s="87" customFormat="1" x14ac:dyDescent="0.2">
      <c r="A4" s="70" t="s">
        <v>231</v>
      </c>
      <c r="B4" s="79" t="e">
        <f>#REF!+1</f>
        <v>#REF!</v>
      </c>
      <c r="C4" s="80" t="str">
        <f t="shared" ca="1" si="0"/>
        <v>S</v>
      </c>
      <c r="D4" s="81">
        <f t="shared" ca="1" si="1"/>
        <v>5100000</v>
      </c>
      <c r="E4" s="85" t="s">
        <v>51</v>
      </c>
      <c r="F4" s="82" t="s">
        <v>50</v>
      </c>
      <c r="G4" s="86">
        <f t="shared" ca="1" si="2"/>
        <v>99.469938860975361</v>
      </c>
    </row>
    <row r="5" spans="1:7" s="87" customFormat="1" x14ac:dyDescent="0.2">
      <c r="A5" s="70" t="s">
        <v>231</v>
      </c>
      <c r="B5" s="79" t="e">
        <f>#REF!+1</f>
        <v>#REF!</v>
      </c>
      <c r="C5" s="80" t="str">
        <f t="shared" ca="1" si="0"/>
        <v>S</v>
      </c>
      <c r="D5" s="81">
        <f t="shared" ca="1" si="1"/>
        <v>7800000</v>
      </c>
      <c r="E5" s="89" t="s">
        <v>49</v>
      </c>
      <c r="F5" s="82" t="s">
        <v>48</v>
      </c>
      <c r="G5" s="86">
        <f t="shared" ca="1" si="2"/>
        <v>101.54027159990088</v>
      </c>
    </row>
    <row r="6" spans="1:7" s="87" customFormat="1" x14ac:dyDescent="0.2">
      <c r="A6" s="70" t="s">
        <v>231</v>
      </c>
      <c r="B6" s="79" t="e">
        <f>#REF!+1</f>
        <v>#REF!</v>
      </c>
      <c r="C6" s="80" t="str">
        <f t="shared" ca="1" si="0"/>
        <v>B</v>
      </c>
      <c r="D6" s="81">
        <f t="shared" ca="1" si="1"/>
        <v>10000000</v>
      </c>
      <c r="E6" s="89" t="s">
        <v>47</v>
      </c>
      <c r="F6" s="82" t="s">
        <v>46</v>
      </c>
      <c r="G6" s="86">
        <f t="shared" ca="1" si="2"/>
        <v>98.74833103406695</v>
      </c>
    </row>
    <row r="7" spans="1:7" s="87" customFormat="1" x14ac:dyDescent="0.2">
      <c r="B7" s="90"/>
      <c r="C7" s="91"/>
      <c r="D7" s="92"/>
      <c r="E7" s="93"/>
      <c r="F7" s="94"/>
    </row>
    <row r="8" spans="1:7" s="87" customFormat="1" x14ac:dyDescent="0.2">
      <c r="B8" s="90"/>
      <c r="C8" s="91"/>
      <c r="D8" s="92"/>
      <c r="E8" s="93"/>
      <c r="F8" s="94"/>
    </row>
  </sheetData>
  <pageMargins left="0.7" right="0.7" top="0.75" bottom="0.75" header="0.3" footer="0.3"/>
  <pageSetup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Sample Upload - Derivatives</vt:lpstr>
      <vt:lpstr>Fields</vt:lpstr>
      <vt:lpstr>Sample Upload - FX</vt:lpstr>
      <vt:lpstr>Sample Upload - Futures</vt:lpstr>
      <vt:lpstr>Sample Upload - Equity</vt:lpstr>
      <vt:lpstr>Sample Upload - Repo</vt:lpstr>
      <vt:lpstr>Others</vt:lpstr>
    </vt:vector>
  </TitlesOfParts>
  <Company>Bloomberg L.P.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pjankunas</dc:creator>
  <cp:lastModifiedBy>Jay Caldas</cp:lastModifiedBy>
  <dcterms:created xsi:type="dcterms:W3CDTF">2007-10-03T14:42:04Z</dcterms:created>
  <dcterms:modified xsi:type="dcterms:W3CDTF">2018-08-15T17:57:48Z</dcterms:modified>
</cp:coreProperties>
</file>